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ystverket.sharepoint.com/sites/FORUM_MBRefusjonskrav/Shared Documents/0. Administrativ Veileder/"/>
    </mc:Choice>
  </mc:AlternateContent>
  <xr:revisionPtr revIDLastSave="7" documentId="8_{FDF3B32C-5AEE-4C24-9BBE-48611001DD30}" xr6:coauthVersionLast="47" xr6:coauthVersionMax="47" xr10:uidLastSave="{98A66E12-0662-45E1-9D00-F010D1F70E99}"/>
  <bookViews>
    <workbookView xWindow="-108" yWindow="-108" windowWidth="23256" windowHeight="12576" xr2:uid="{00000000-000D-0000-FFFF-FFFF00000000}"/>
  </bookViews>
  <sheets>
    <sheet name="Kostnadsoversikt totalt" sheetId="1" r:id="rId1"/>
    <sheet name="Ord.timer og adm.påslag" sheetId="2" r:id="rId2"/>
    <sheet name="Kjøregodtgjøring" sheetId="3" r:id="rId3"/>
  </sheets>
  <definedNames>
    <definedName name="_xlnm.Print_Area" localSheetId="0">'Kostnadsoversikt totalt'!$B$1:$AC$63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B1" i="2"/>
  <c r="D2" i="3"/>
  <c r="J3" i="2"/>
  <c r="M49" i="1" l="1"/>
  <c r="E5" i="2" l="1"/>
  <c r="D5" i="2"/>
  <c r="C5" i="2"/>
  <c r="B5" i="2"/>
  <c r="A5" i="2"/>
  <c r="E6" i="2"/>
  <c r="E7" i="2"/>
  <c r="F7" i="3" l="1"/>
  <c r="AC48" i="1"/>
  <c r="L48" i="3" s="1"/>
  <c r="AA48" i="1"/>
  <c r="J48" i="3" s="1"/>
  <c r="AA45" i="1"/>
  <c r="J45" i="3" s="1"/>
  <c r="AA44" i="1"/>
  <c r="J44" i="3" s="1"/>
  <c r="AA43" i="1"/>
  <c r="J43" i="3" s="1"/>
  <c r="AA42" i="1"/>
  <c r="J42" i="3" s="1"/>
  <c r="AA41" i="1"/>
  <c r="J41" i="3" s="1"/>
  <c r="AA40" i="1"/>
  <c r="J40" i="3" s="1"/>
  <c r="AA39" i="1"/>
  <c r="J39" i="3" s="1"/>
  <c r="AA38" i="1"/>
  <c r="J38" i="3" s="1"/>
  <c r="AA37" i="1"/>
  <c r="J37" i="3" s="1"/>
  <c r="AA36" i="1"/>
  <c r="J36" i="3" s="1"/>
  <c r="AA35" i="1"/>
  <c r="J35" i="3" s="1"/>
  <c r="AA34" i="1"/>
  <c r="J34" i="3" s="1"/>
  <c r="AA33" i="1"/>
  <c r="J33" i="3" s="1"/>
  <c r="AA32" i="1"/>
  <c r="AA31" i="1"/>
  <c r="J31" i="3" s="1"/>
  <c r="AA30" i="1"/>
  <c r="J30" i="3" s="1"/>
  <c r="AA29" i="1"/>
  <c r="J29" i="3" s="1"/>
  <c r="AA28" i="1"/>
  <c r="J28" i="3" s="1"/>
  <c r="AA27" i="1"/>
  <c r="J27" i="3" s="1"/>
  <c r="AA26" i="1"/>
  <c r="AA25" i="1"/>
  <c r="J25" i="3" s="1"/>
  <c r="AA24" i="1"/>
  <c r="J24" i="3" s="1"/>
  <c r="AA23" i="1"/>
  <c r="J23" i="3" s="1"/>
  <c r="AA22" i="1"/>
  <c r="J22" i="3" s="1"/>
  <c r="AA21" i="1"/>
  <c r="J21" i="3" s="1"/>
  <c r="AA20" i="1"/>
  <c r="J20" i="3" s="1"/>
  <c r="AA19" i="1"/>
  <c r="J19" i="3" s="1"/>
  <c r="AA18" i="1"/>
  <c r="J18" i="3" s="1"/>
  <c r="AA17" i="1"/>
  <c r="J17" i="3" s="1"/>
  <c r="AA16" i="1"/>
  <c r="AA15" i="1"/>
  <c r="J15" i="3" s="1"/>
  <c r="AA14" i="1"/>
  <c r="J14" i="3" s="1"/>
  <c r="AA13" i="1"/>
  <c r="J13" i="3" s="1"/>
  <c r="AA12" i="1"/>
  <c r="AA11" i="1"/>
  <c r="J11" i="3" s="1"/>
  <c r="AA10" i="1"/>
  <c r="J10" i="3" s="1"/>
  <c r="AA9" i="1"/>
  <c r="J9" i="3" s="1"/>
  <c r="AA8" i="1"/>
  <c r="AA7" i="1"/>
  <c r="J7" i="3" s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J8" i="3"/>
  <c r="J12" i="3"/>
  <c r="J16" i="3"/>
  <c r="J26" i="3"/>
  <c r="J32" i="3"/>
  <c r="G8" i="3"/>
  <c r="H8" i="3"/>
  <c r="I8" i="3"/>
  <c r="G9" i="3"/>
  <c r="H9" i="3"/>
  <c r="I9" i="3"/>
  <c r="G10" i="3"/>
  <c r="H10" i="3"/>
  <c r="I10" i="3"/>
  <c r="G11" i="3"/>
  <c r="H11" i="3"/>
  <c r="I11" i="3"/>
  <c r="G12" i="3"/>
  <c r="H12" i="3"/>
  <c r="I12" i="3"/>
  <c r="G13" i="3"/>
  <c r="H13" i="3"/>
  <c r="I13" i="3"/>
  <c r="G14" i="3"/>
  <c r="H14" i="3"/>
  <c r="I14" i="3"/>
  <c r="G15" i="3"/>
  <c r="H15" i="3"/>
  <c r="I15" i="3"/>
  <c r="G16" i="3"/>
  <c r="H16" i="3"/>
  <c r="I16" i="3"/>
  <c r="G17" i="3"/>
  <c r="H17" i="3"/>
  <c r="I17" i="3"/>
  <c r="G18" i="3"/>
  <c r="H18" i="3"/>
  <c r="I18" i="3"/>
  <c r="G19" i="3"/>
  <c r="H19" i="3"/>
  <c r="I19" i="3"/>
  <c r="G20" i="3"/>
  <c r="H20" i="3"/>
  <c r="I20" i="3"/>
  <c r="G21" i="3"/>
  <c r="H21" i="3"/>
  <c r="I21" i="3"/>
  <c r="G22" i="3"/>
  <c r="H22" i="3"/>
  <c r="I22" i="3"/>
  <c r="G23" i="3"/>
  <c r="H23" i="3"/>
  <c r="I23" i="3"/>
  <c r="G24" i="3"/>
  <c r="H24" i="3"/>
  <c r="I24" i="3"/>
  <c r="G25" i="3"/>
  <c r="H25" i="3"/>
  <c r="I25" i="3"/>
  <c r="G26" i="3"/>
  <c r="H26" i="3"/>
  <c r="I26" i="3"/>
  <c r="G27" i="3"/>
  <c r="H27" i="3"/>
  <c r="I27" i="3"/>
  <c r="G28" i="3"/>
  <c r="H28" i="3"/>
  <c r="I28" i="3"/>
  <c r="G29" i="3"/>
  <c r="H29" i="3"/>
  <c r="I29" i="3"/>
  <c r="G30" i="3"/>
  <c r="H30" i="3"/>
  <c r="I30" i="3"/>
  <c r="G31" i="3"/>
  <c r="H31" i="3"/>
  <c r="I31" i="3"/>
  <c r="G32" i="3"/>
  <c r="H32" i="3"/>
  <c r="I32" i="3"/>
  <c r="G33" i="3"/>
  <c r="H33" i="3"/>
  <c r="I33" i="3"/>
  <c r="G34" i="3"/>
  <c r="H34" i="3"/>
  <c r="I34" i="3"/>
  <c r="G35" i="3"/>
  <c r="H35" i="3"/>
  <c r="I35" i="3"/>
  <c r="G36" i="3"/>
  <c r="H36" i="3"/>
  <c r="I36" i="3"/>
  <c r="G37" i="3"/>
  <c r="H37" i="3"/>
  <c r="I37" i="3"/>
  <c r="G38" i="3"/>
  <c r="H38" i="3"/>
  <c r="I38" i="3"/>
  <c r="G39" i="3"/>
  <c r="H39" i="3"/>
  <c r="I39" i="3"/>
  <c r="G40" i="3"/>
  <c r="H40" i="3"/>
  <c r="I40" i="3"/>
  <c r="G41" i="3"/>
  <c r="H41" i="3"/>
  <c r="I41" i="3"/>
  <c r="G42" i="3"/>
  <c r="H42" i="3"/>
  <c r="I42" i="3"/>
  <c r="G43" i="3"/>
  <c r="H43" i="3"/>
  <c r="I43" i="3"/>
  <c r="G44" i="3"/>
  <c r="H44" i="3"/>
  <c r="I44" i="3"/>
  <c r="G45" i="3"/>
  <c r="H45" i="3"/>
  <c r="I45" i="3"/>
  <c r="G46" i="3"/>
  <c r="H46" i="3"/>
  <c r="I46" i="3"/>
  <c r="G47" i="3"/>
  <c r="H47" i="3"/>
  <c r="I47" i="3"/>
  <c r="G48" i="3"/>
  <c r="H48" i="3"/>
  <c r="I48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K7" i="3"/>
  <c r="I7" i="3"/>
  <c r="H7" i="3"/>
  <c r="G7" i="3"/>
  <c r="A8" i="3"/>
  <c r="B8" i="3"/>
  <c r="C8" i="3"/>
  <c r="D8" i="3"/>
  <c r="E8" i="3"/>
  <c r="A9" i="3"/>
  <c r="B9" i="3"/>
  <c r="C9" i="3"/>
  <c r="D9" i="3"/>
  <c r="E9" i="3"/>
  <c r="A10" i="3"/>
  <c r="B10" i="3"/>
  <c r="C10" i="3"/>
  <c r="D10" i="3"/>
  <c r="E10" i="3"/>
  <c r="A11" i="3"/>
  <c r="B11" i="3"/>
  <c r="C11" i="3"/>
  <c r="D11" i="3"/>
  <c r="E11" i="3"/>
  <c r="A12" i="3"/>
  <c r="B12" i="3"/>
  <c r="C12" i="3"/>
  <c r="D12" i="3"/>
  <c r="E12" i="3"/>
  <c r="A13" i="3"/>
  <c r="B13" i="3"/>
  <c r="C13" i="3"/>
  <c r="D13" i="3"/>
  <c r="E13" i="3"/>
  <c r="A14" i="3"/>
  <c r="B14" i="3"/>
  <c r="C14" i="3"/>
  <c r="D14" i="3"/>
  <c r="E14" i="3"/>
  <c r="A15" i="3"/>
  <c r="B15" i="3"/>
  <c r="C15" i="3"/>
  <c r="D15" i="3"/>
  <c r="E15" i="3"/>
  <c r="A16" i="3"/>
  <c r="B16" i="3"/>
  <c r="C16" i="3"/>
  <c r="D16" i="3"/>
  <c r="E16" i="3"/>
  <c r="A17" i="3"/>
  <c r="B17" i="3"/>
  <c r="C17" i="3"/>
  <c r="D17" i="3"/>
  <c r="E17" i="3"/>
  <c r="A18" i="3"/>
  <c r="B18" i="3"/>
  <c r="C18" i="3"/>
  <c r="D18" i="3"/>
  <c r="E18" i="3"/>
  <c r="A19" i="3"/>
  <c r="B19" i="3"/>
  <c r="C19" i="3"/>
  <c r="D19" i="3"/>
  <c r="E19" i="3"/>
  <c r="A20" i="3"/>
  <c r="B20" i="3"/>
  <c r="C20" i="3"/>
  <c r="D20" i="3"/>
  <c r="E20" i="3"/>
  <c r="A21" i="3"/>
  <c r="B21" i="3"/>
  <c r="C21" i="3"/>
  <c r="D21" i="3"/>
  <c r="E21" i="3"/>
  <c r="A22" i="3"/>
  <c r="B22" i="3"/>
  <c r="C22" i="3"/>
  <c r="D22" i="3"/>
  <c r="E22" i="3"/>
  <c r="A23" i="3"/>
  <c r="B23" i="3"/>
  <c r="C23" i="3"/>
  <c r="D23" i="3"/>
  <c r="E23" i="3"/>
  <c r="A24" i="3"/>
  <c r="B24" i="3"/>
  <c r="C24" i="3"/>
  <c r="D24" i="3"/>
  <c r="E24" i="3"/>
  <c r="A25" i="3"/>
  <c r="B25" i="3"/>
  <c r="C25" i="3"/>
  <c r="D25" i="3"/>
  <c r="E25" i="3"/>
  <c r="A26" i="3"/>
  <c r="B26" i="3"/>
  <c r="C26" i="3"/>
  <c r="D26" i="3"/>
  <c r="E26" i="3"/>
  <c r="A27" i="3"/>
  <c r="B27" i="3"/>
  <c r="C27" i="3"/>
  <c r="D27" i="3"/>
  <c r="E27" i="3"/>
  <c r="A28" i="3"/>
  <c r="B28" i="3"/>
  <c r="C28" i="3"/>
  <c r="D28" i="3"/>
  <c r="E28" i="3"/>
  <c r="A29" i="3"/>
  <c r="B29" i="3"/>
  <c r="C29" i="3"/>
  <c r="D29" i="3"/>
  <c r="E29" i="3"/>
  <c r="A30" i="3"/>
  <c r="B30" i="3"/>
  <c r="C30" i="3"/>
  <c r="D30" i="3"/>
  <c r="E30" i="3"/>
  <c r="A31" i="3"/>
  <c r="B31" i="3"/>
  <c r="C31" i="3"/>
  <c r="D31" i="3"/>
  <c r="E31" i="3"/>
  <c r="A32" i="3"/>
  <c r="B32" i="3"/>
  <c r="C32" i="3"/>
  <c r="D32" i="3"/>
  <c r="E32" i="3"/>
  <c r="A33" i="3"/>
  <c r="B33" i="3"/>
  <c r="C33" i="3"/>
  <c r="D33" i="3"/>
  <c r="E33" i="3"/>
  <c r="A34" i="3"/>
  <c r="B34" i="3"/>
  <c r="C34" i="3"/>
  <c r="D34" i="3"/>
  <c r="E34" i="3"/>
  <c r="A35" i="3"/>
  <c r="B35" i="3"/>
  <c r="C35" i="3"/>
  <c r="D35" i="3"/>
  <c r="E35" i="3"/>
  <c r="A36" i="3"/>
  <c r="B36" i="3"/>
  <c r="C36" i="3"/>
  <c r="D36" i="3"/>
  <c r="E36" i="3"/>
  <c r="A37" i="3"/>
  <c r="B37" i="3"/>
  <c r="C37" i="3"/>
  <c r="D37" i="3"/>
  <c r="E37" i="3"/>
  <c r="A38" i="3"/>
  <c r="B38" i="3"/>
  <c r="C38" i="3"/>
  <c r="D38" i="3"/>
  <c r="E38" i="3"/>
  <c r="A39" i="3"/>
  <c r="B39" i="3"/>
  <c r="C39" i="3"/>
  <c r="D39" i="3"/>
  <c r="E39" i="3"/>
  <c r="A40" i="3"/>
  <c r="B40" i="3"/>
  <c r="C40" i="3"/>
  <c r="D40" i="3"/>
  <c r="E40" i="3"/>
  <c r="A41" i="3"/>
  <c r="B41" i="3"/>
  <c r="C41" i="3"/>
  <c r="D41" i="3"/>
  <c r="E41" i="3"/>
  <c r="A42" i="3"/>
  <c r="B42" i="3"/>
  <c r="C42" i="3"/>
  <c r="D42" i="3"/>
  <c r="E42" i="3"/>
  <c r="A43" i="3"/>
  <c r="B43" i="3"/>
  <c r="C43" i="3"/>
  <c r="D43" i="3"/>
  <c r="E43" i="3"/>
  <c r="A44" i="3"/>
  <c r="B44" i="3"/>
  <c r="C44" i="3"/>
  <c r="D44" i="3"/>
  <c r="E44" i="3"/>
  <c r="A45" i="3"/>
  <c r="B45" i="3"/>
  <c r="C45" i="3"/>
  <c r="D45" i="3"/>
  <c r="E45" i="3"/>
  <c r="A46" i="3"/>
  <c r="B46" i="3"/>
  <c r="C46" i="3"/>
  <c r="D46" i="3"/>
  <c r="E46" i="3"/>
  <c r="A47" i="3"/>
  <c r="B47" i="3"/>
  <c r="C47" i="3"/>
  <c r="D47" i="3"/>
  <c r="E47" i="3"/>
  <c r="A48" i="3"/>
  <c r="B48" i="3"/>
  <c r="C48" i="3"/>
  <c r="D48" i="3"/>
  <c r="E48" i="3"/>
  <c r="E7" i="3"/>
  <c r="D7" i="3"/>
  <c r="D6" i="2"/>
  <c r="C7" i="3"/>
  <c r="B7" i="3"/>
  <c r="A7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7" i="2"/>
  <c r="D8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F8" i="2"/>
  <c r="F9" i="2"/>
  <c r="F10" i="2"/>
  <c r="H10" i="2" s="1"/>
  <c r="F11" i="2"/>
  <c r="F12" i="2"/>
  <c r="F13" i="2"/>
  <c r="F14" i="2"/>
  <c r="H14" i="2" s="1"/>
  <c r="F15" i="2"/>
  <c r="F16" i="2"/>
  <c r="F17" i="2"/>
  <c r="H17" i="2" s="1"/>
  <c r="J17" i="2" s="1"/>
  <c r="F18" i="2"/>
  <c r="H18" i="2" s="1"/>
  <c r="F19" i="2"/>
  <c r="H19" i="2" s="1"/>
  <c r="F20" i="2"/>
  <c r="H20" i="2" s="1"/>
  <c r="F21" i="2"/>
  <c r="F22" i="2"/>
  <c r="H22" i="2" s="1"/>
  <c r="F23" i="2"/>
  <c r="H23" i="2" s="1"/>
  <c r="F24" i="2"/>
  <c r="F25" i="2"/>
  <c r="F26" i="2"/>
  <c r="H26" i="2" s="1"/>
  <c r="F27" i="2"/>
  <c r="H27" i="2" s="1"/>
  <c r="F28" i="2"/>
  <c r="H28" i="2" s="1"/>
  <c r="F29" i="2"/>
  <c r="F30" i="2"/>
  <c r="H30" i="2" s="1"/>
  <c r="F31" i="2"/>
  <c r="F32" i="2"/>
  <c r="H32" i="2" s="1"/>
  <c r="F33" i="2"/>
  <c r="H33" i="2" s="1"/>
  <c r="F34" i="2"/>
  <c r="H34" i="2" s="1"/>
  <c r="F35" i="2"/>
  <c r="H35" i="2" s="1"/>
  <c r="F36" i="2"/>
  <c r="F37" i="2"/>
  <c r="F38" i="2"/>
  <c r="H38" i="2" s="1"/>
  <c r="F39" i="2"/>
  <c r="F40" i="2"/>
  <c r="H40" i="2" s="1"/>
  <c r="F41" i="2"/>
  <c r="H41" i="2" s="1"/>
  <c r="F42" i="2"/>
  <c r="H42" i="2" s="1"/>
  <c r="F43" i="2"/>
  <c r="H43" i="2" s="1"/>
  <c r="F44" i="2"/>
  <c r="F45" i="2"/>
  <c r="H45" i="2" s="1"/>
  <c r="F46" i="2"/>
  <c r="H46" i="2" s="1"/>
  <c r="F47" i="2"/>
  <c r="F7" i="2"/>
  <c r="H7" i="2" s="1"/>
  <c r="G6" i="2"/>
  <c r="F6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7" i="2"/>
  <c r="B6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7" i="2"/>
  <c r="A6" i="2"/>
  <c r="H47" i="2"/>
  <c r="H15" i="2"/>
  <c r="I7" i="1"/>
  <c r="J15" i="2" l="1"/>
  <c r="J40" i="2"/>
  <c r="K40" i="2" s="1"/>
  <c r="H25" i="2"/>
  <c r="J25" i="2" s="1"/>
  <c r="K25" i="2" s="1"/>
  <c r="J28" i="2"/>
  <c r="K28" i="2" s="1"/>
  <c r="J20" i="2"/>
  <c r="M20" i="2" s="1"/>
  <c r="J43" i="2"/>
  <c r="K43" i="2" s="1"/>
  <c r="J35" i="2"/>
  <c r="M35" i="2" s="1"/>
  <c r="J27" i="2"/>
  <c r="K27" i="2" s="1"/>
  <c r="J19" i="2"/>
  <c r="K19" i="2" s="1"/>
  <c r="J33" i="2"/>
  <c r="K33" i="2" s="1"/>
  <c r="J41" i="2"/>
  <c r="K41" i="2" s="1"/>
  <c r="J45" i="2"/>
  <c r="K45" i="2" s="1"/>
  <c r="H9" i="2"/>
  <c r="J9" i="2" s="1"/>
  <c r="M9" i="2" s="1"/>
  <c r="F49" i="3"/>
  <c r="K49" i="3"/>
  <c r="H49" i="3"/>
  <c r="H8" i="2"/>
  <c r="J8" i="2" s="1"/>
  <c r="H11" i="2"/>
  <c r="J11" i="2" s="1"/>
  <c r="K11" i="2" s="1"/>
  <c r="H44" i="2"/>
  <c r="J44" i="2" s="1"/>
  <c r="H36" i="2"/>
  <c r="J36" i="2" s="1"/>
  <c r="H24" i="2"/>
  <c r="H16" i="2"/>
  <c r="J16" i="2" s="1"/>
  <c r="H39" i="2"/>
  <c r="J39" i="2" s="1"/>
  <c r="H31" i="2"/>
  <c r="J31" i="2" s="1"/>
  <c r="J46" i="2"/>
  <c r="J38" i="2"/>
  <c r="J30" i="2"/>
  <c r="L30" i="2" s="1"/>
  <c r="J22" i="2"/>
  <c r="J14" i="2"/>
  <c r="I48" i="2"/>
  <c r="H12" i="2"/>
  <c r="J12" i="2" s="1"/>
  <c r="H37" i="2"/>
  <c r="J37" i="2" s="1"/>
  <c r="H29" i="2"/>
  <c r="J29" i="2" s="1"/>
  <c r="H21" i="2"/>
  <c r="J21" i="2" s="1"/>
  <c r="H13" i="2"/>
  <c r="J13" i="2" s="1"/>
  <c r="J47" i="2"/>
  <c r="J42" i="2"/>
  <c r="J34" i="2"/>
  <c r="J26" i="2"/>
  <c r="J18" i="2"/>
  <c r="J10" i="2"/>
  <c r="J23" i="2"/>
  <c r="J32" i="2"/>
  <c r="J7" i="2"/>
  <c r="J24" i="2"/>
  <c r="L24" i="2" s="1"/>
  <c r="H6" i="2"/>
  <c r="J6" i="2" s="1"/>
  <c r="K20" i="2"/>
  <c r="K17" i="2"/>
  <c r="K15" i="2"/>
  <c r="M17" i="2"/>
  <c r="M15" i="2"/>
  <c r="L43" i="2"/>
  <c r="L17" i="2"/>
  <c r="L41" i="2"/>
  <c r="L15" i="2"/>
  <c r="L40" i="2"/>
  <c r="AC47" i="1"/>
  <c r="L47" i="3" s="1"/>
  <c r="AC46" i="1"/>
  <c r="L46" i="3" s="1"/>
  <c r="AC45" i="1"/>
  <c r="L45" i="3" s="1"/>
  <c r="AC44" i="1"/>
  <c r="L44" i="3" s="1"/>
  <c r="AC43" i="1"/>
  <c r="L43" i="3" s="1"/>
  <c r="AC42" i="1"/>
  <c r="L42" i="3" s="1"/>
  <c r="AC41" i="1"/>
  <c r="L41" i="3" s="1"/>
  <c r="AC40" i="1"/>
  <c r="L40" i="3" s="1"/>
  <c r="AC39" i="1"/>
  <c r="L39" i="3" s="1"/>
  <c r="AC38" i="1"/>
  <c r="L38" i="3" s="1"/>
  <c r="AC37" i="1"/>
  <c r="L37" i="3" s="1"/>
  <c r="AC36" i="1"/>
  <c r="L36" i="3" s="1"/>
  <c r="AC35" i="1"/>
  <c r="L35" i="3" s="1"/>
  <c r="AC34" i="1"/>
  <c r="L34" i="3" s="1"/>
  <c r="AC33" i="1"/>
  <c r="L33" i="3" s="1"/>
  <c r="AC32" i="1"/>
  <c r="L32" i="3" s="1"/>
  <c r="AC31" i="1"/>
  <c r="L31" i="3" s="1"/>
  <c r="AC30" i="1"/>
  <c r="L30" i="3" s="1"/>
  <c r="AC29" i="1"/>
  <c r="L29" i="3" s="1"/>
  <c r="AC28" i="1"/>
  <c r="L28" i="3" s="1"/>
  <c r="AC27" i="1"/>
  <c r="L27" i="3" s="1"/>
  <c r="AC26" i="1"/>
  <c r="L26" i="3" s="1"/>
  <c r="AC25" i="1"/>
  <c r="L25" i="3" s="1"/>
  <c r="AC24" i="1"/>
  <c r="L24" i="3" s="1"/>
  <c r="AC23" i="1"/>
  <c r="L23" i="3" s="1"/>
  <c r="AC22" i="1"/>
  <c r="L22" i="3" s="1"/>
  <c r="AC21" i="1"/>
  <c r="L21" i="3" s="1"/>
  <c r="AC20" i="1"/>
  <c r="L20" i="3" s="1"/>
  <c r="AC19" i="1"/>
  <c r="L19" i="3" s="1"/>
  <c r="AC18" i="1"/>
  <c r="L18" i="3" s="1"/>
  <c r="AC17" i="1"/>
  <c r="L17" i="3" s="1"/>
  <c r="AC16" i="1"/>
  <c r="L16" i="3" s="1"/>
  <c r="AC15" i="1"/>
  <c r="L15" i="3" s="1"/>
  <c r="AC14" i="1"/>
  <c r="L14" i="3" s="1"/>
  <c r="AC13" i="1"/>
  <c r="L13" i="3" s="1"/>
  <c r="AC12" i="1"/>
  <c r="L12" i="3" s="1"/>
  <c r="AC11" i="1"/>
  <c r="L11" i="3" s="1"/>
  <c r="AC10" i="1"/>
  <c r="L10" i="3" s="1"/>
  <c r="AC8" i="1"/>
  <c r="L8" i="3" s="1"/>
  <c r="AC9" i="1"/>
  <c r="L9" i="3" s="1"/>
  <c r="AC7" i="1"/>
  <c r="L7" i="3" s="1"/>
  <c r="AA47" i="1"/>
  <c r="J47" i="3" s="1"/>
  <c r="M41" i="2" l="1"/>
  <c r="L45" i="2"/>
  <c r="M43" i="2"/>
  <c r="L35" i="2"/>
  <c r="M40" i="2"/>
  <c r="M11" i="2"/>
  <c r="M27" i="2"/>
  <c r="L28" i="2"/>
  <c r="M28" i="2"/>
  <c r="L25" i="2"/>
  <c r="M25" i="2"/>
  <c r="L27" i="2"/>
  <c r="K35" i="2"/>
  <c r="L20" i="2"/>
  <c r="L19" i="2"/>
  <c r="M19" i="2"/>
  <c r="M33" i="2"/>
  <c r="L33" i="2"/>
  <c r="K9" i="2"/>
  <c r="L18" i="2"/>
  <c r="M39" i="2"/>
  <c r="K26" i="2"/>
  <c r="M16" i="2"/>
  <c r="M24" i="2"/>
  <c r="L47" i="2"/>
  <c r="M22" i="2"/>
  <c r="M36" i="2"/>
  <c r="K14" i="2"/>
  <c r="L9" i="2"/>
  <c r="M32" i="2"/>
  <c r="M13" i="2"/>
  <c r="M30" i="2"/>
  <c r="M44" i="2"/>
  <c r="M45" i="2"/>
  <c r="M37" i="2"/>
  <c r="L42" i="2"/>
  <c r="L36" i="2"/>
  <c r="M23" i="2"/>
  <c r="M21" i="2"/>
  <c r="K38" i="2"/>
  <c r="L11" i="2"/>
  <c r="M12" i="2"/>
  <c r="M34" i="2"/>
  <c r="M10" i="2"/>
  <c r="M29" i="2"/>
  <c r="M46" i="2"/>
  <c r="K6" i="2"/>
  <c r="L7" i="2"/>
  <c r="L49" i="3"/>
  <c r="AC49" i="1"/>
  <c r="M8" i="2"/>
  <c r="M7" i="2"/>
  <c r="K7" i="2"/>
  <c r="K42" i="2"/>
  <c r="L14" i="2"/>
  <c r="M14" i="2"/>
  <c r="M47" i="2"/>
  <c r="K18" i="2"/>
  <c r="K22" i="2"/>
  <c r="L22" i="2"/>
  <c r="K36" i="2"/>
  <c r="L44" i="2"/>
  <c r="K39" i="2"/>
  <c r="L37" i="2"/>
  <c r="K47" i="2"/>
  <c r="K32" i="2"/>
  <c r="K44" i="2"/>
  <c r="L46" i="2"/>
  <c r="K10" i="2"/>
  <c r="L12" i="2"/>
  <c r="L10" i="2"/>
  <c r="K29" i="2"/>
  <c r="K12" i="2"/>
  <c r="K46" i="2"/>
  <c r="L29" i="2"/>
  <c r="K31" i="2"/>
  <c r="M31" i="2"/>
  <c r="L31" i="2"/>
  <c r="L23" i="2"/>
  <c r="K21" i="2"/>
  <c r="M38" i="2"/>
  <c r="K8" i="2"/>
  <c r="K30" i="2"/>
  <c r="L8" i="2"/>
  <c r="L21" i="2"/>
  <c r="L13" i="2"/>
  <c r="K37" i="2"/>
  <c r="M18" i="2"/>
  <c r="L38" i="2"/>
  <c r="K23" i="2"/>
  <c r="K13" i="2"/>
  <c r="L39" i="2"/>
  <c r="K34" i="2"/>
  <c r="L32" i="2"/>
  <c r="L16" i="2"/>
  <c r="K16" i="2"/>
  <c r="K24" i="2"/>
  <c r="L34" i="2"/>
  <c r="M42" i="2"/>
  <c r="M26" i="2"/>
  <c r="L26" i="2"/>
  <c r="L6" i="2"/>
  <c r="M6" i="2"/>
  <c r="J48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7" i="1"/>
  <c r="M48" i="2" l="1"/>
  <c r="L48" i="2"/>
  <c r="K48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N8" i="1" l="1"/>
  <c r="P8" i="1" s="1"/>
  <c r="N9" i="1"/>
  <c r="N10" i="1"/>
  <c r="N11" i="1"/>
  <c r="N12" i="1"/>
  <c r="P12" i="1" s="1"/>
  <c r="N13" i="1"/>
  <c r="N14" i="1"/>
  <c r="P14" i="1" s="1"/>
  <c r="N15" i="1"/>
  <c r="P15" i="1" s="1"/>
  <c r="N16" i="1"/>
  <c r="P16" i="1" s="1"/>
  <c r="N17" i="1"/>
  <c r="N18" i="1"/>
  <c r="N19" i="1"/>
  <c r="N20" i="1"/>
  <c r="N21" i="1"/>
  <c r="N22" i="1"/>
  <c r="N23" i="1"/>
  <c r="P23" i="1" s="1"/>
  <c r="N24" i="1"/>
  <c r="N25" i="1"/>
  <c r="P25" i="1" s="1"/>
  <c r="N26" i="1"/>
  <c r="P26" i="1" s="1"/>
  <c r="N27" i="1"/>
  <c r="N28" i="1"/>
  <c r="N29" i="1"/>
  <c r="N30" i="1"/>
  <c r="P30" i="1" s="1"/>
  <c r="N31" i="1"/>
  <c r="N32" i="1"/>
  <c r="N33" i="1"/>
  <c r="N34" i="1"/>
  <c r="P34" i="1" s="1"/>
  <c r="N35" i="1"/>
  <c r="N36" i="1"/>
  <c r="N37" i="1"/>
  <c r="N38" i="1"/>
  <c r="P38" i="1" s="1"/>
  <c r="N39" i="1"/>
  <c r="N40" i="1"/>
  <c r="N41" i="1"/>
  <c r="N42" i="1"/>
  <c r="P42" i="1" s="1"/>
  <c r="N43" i="1"/>
  <c r="P43" i="1" s="1"/>
  <c r="N44" i="1"/>
  <c r="N45" i="1"/>
  <c r="N46" i="1"/>
  <c r="N47" i="1"/>
  <c r="N48" i="1"/>
  <c r="P48" i="1" s="1"/>
  <c r="N7" i="1"/>
  <c r="P7" i="1" l="1"/>
  <c r="R47" i="1"/>
  <c r="R46" i="1"/>
  <c r="P18" i="1"/>
  <c r="P47" i="1"/>
  <c r="P45" i="1"/>
  <c r="P41" i="1"/>
  <c r="P33" i="1"/>
  <c r="P29" i="1"/>
  <c r="R21" i="1"/>
  <c r="R17" i="1"/>
  <c r="R13" i="1"/>
  <c r="R9" i="1"/>
  <c r="P46" i="1"/>
  <c r="P19" i="1"/>
  <c r="R48" i="1"/>
  <c r="N47" i="2" s="1"/>
  <c r="O47" i="2" s="1"/>
  <c r="P24" i="1"/>
  <c r="R37" i="1"/>
  <c r="P9" i="1"/>
  <c r="R40" i="1"/>
  <c r="R32" i="1"/>
  <c r="R20" i="1"/>
  <c r="R12" i="1"/>
  <c r="N11" i="2" s="1"/>
  <c r="O11" i="2" s="1"/>
  <c r="P13" i="1"/>
  <c r="P37" i="1"/>
  <c r="R41" i="1"/>
  <c r="R25" i="1"/>
  <c r="N24" i="2" s="1"/>
  <c r="O24" i="2" s="1"/>
  <c r="R44" i="1"/>
  <c r="R36" i="1"/>
  <c r="R28" i="1"/>
  <c r="R24" i="1"/>
  <c r="R16" i="1"/>
  <c r="N15" i="2" s="1"/>
  <c r="O15" i="2" s="1"/>
  <c r="R8" i="1"/>
  <c r="N7" i="2" s="1"/>
  <c r="O7" i="2" s="1"/>
  <c r="R43" i="1"/>
  <c r="N42" i="2" s="1"/>
  <c r="O42" i="2" s="1"/>
  <c r="R39" i="1"/>
  <c r="R35" i="1"/>
  <c r="R31" i="1"/>
  <c r="R27" i="1"/>
  <c r="R23" i="1"/>
  <c r="N22" i="2" s="1"/>
  <c r="O22" i="2" s="1"/>
  <c r="R19" i="1"/>
  <c r="R15" i="1"/>
  <c r="N14" i="2" s="1"/>
  <c r="O14" i="2" s="1"/>
  <c r="R11" i="1"/>
  <c r="P11" i="1"/>
  <c r="P40" i="1"/>
  <c r="N39" i="2" s="1"/>
  <c r="O39" i="2" s="1"/>
  <c r="P36" i="1"/>
  <c r="N35" i="2" s="1"/>
  <c r="O35" i="2" s="1"/>
  <c r="P32" i="1"/>
  <c r="N31" i="2" s="1"/>
  <c r="O31" i="2" s="1"/>
  <c r="P28" i="1"/>
  <c r="N27" i="2" s="1"/>
  <c r="O27" i="2" s="1"/>
  <c r="P21" i="1"/>
  <c r="R45" i="1"/>
  <c r="R33" i="1"/>
  <c r="R29" i="1"/>
  <c r="R7" i="1"/>
  <c r="R42" i="1"/>
  <c r="N41" i="2" s="1"/>
  <c r="O41" i="2" s="1"/>
  <c r="R38" i="1"/>
  <c r="N37" i="2" s="1"/>
  <c r="O37" i="2" s="1"/>
  <c r="R34" i="1"/>
  <c r="N33" i="2" s="1"/>
  <c r="O33" i="2" s="1"/>
  <c r="R30" i="1"/>
  <c r="N29" i="2" s="1"/>
  <c r="O29" i="2" s="1"/>
  <c r="R26" i="1"/>
  <c r="N25" i="2" s="1"/>
  <c r="O25" i="2" s="1"/>
  <c r="P22" i="1"/>
  <c r="R22" i="1"/>
  <c r="R18" i="1"/>
  <c r="R14" i="1"/>
  <c r="N13" i="2" s="1"/>
  <c r="O13" i="2" s="1"/>
  <c r="R10" i="1"/>
  <c r="P17" i="1"/>
  <c r="P10" i="1"/>
  <c r="N9" i="2" s="1"/>
  <c r="O9" i="2" s="1"/>
  <c r="P44" i="1"/>
  <c r="P39" i="1"/>
  <c r="P35" i="1"/>
  <c r="P31" i="1"/>
  <c r="N30" i="2" s="1"/>
  <c r="O30" i="2" s="1"/>
  <c r="P27" i="1"/>
  <c r="P20" i="1"/>
  <c r="N19" i="2" s="1"/>
  <c r="O19" i="2" s="1"/>
  <c r="O49" i="1"/>
  <c r="N43" i="2" l="1"/>
  <c r="O43" i="2" s="1"/>
  <c r="N12" i="2"/>
  <c r="O12" i="2" s="1"/>
  <c r="N34" i="2"/>
  <c r="O34" i="2" s="1"/>
  <c r="N26" i="2"/>
  <c r="O26" i="2" s="1"/>
  <c r="N20" i="2"/>
  <c r="O20" i="2" s="1"/>
  <c r="N10" i="2"/>
  <c r="O10" i="2" s="1"/>
  <c r="N36" i="2"/>
  <c r="O36" i="2" s="1"/>
  <c r="N23" i="2"/>
  <c r="O23" i="2" s="1"/>
  <c r="N38" i="2"/>
  <c r="O38" i="2" s="1"/>
  <c r="N21" i="2"/>
  <c r="O21" i="2" s="1"/>
  <c r="N28" i="2"/>
  <c r="O28" i="2" s="1"/>
  <c r="N32" i="2"/>
  <c r="O32" i="2" s="1"/>
  <c r="N16" i="2"/>
  <c r="O16" i="2" s="1"/>
  <c r="N18" i="2"/>
  <c r="O18" i="2" s="1"/>
  <c r="N40" i="2"/>
  <c r="O40" i="2" s="1"/>
  <c r="N45" i="2"/>
  <c r="O45" i="2" s="1"/>
  <c r="N44" i="2"/>
  <c r="O44" i="2" s="1"/>
  <c r="N46" i="2"/>
  <c r="O46" i="2" s="1"/>
  <c r="N17" i="2"/>
  <c r="O17" i="2" s="1"/>
  <c r="N6" i="2"/>
  <c r="O6" i="2" s="1"/>
  <c r="N8" i="2"/>
  <c r="O8" i="2" s="1"/>
  <c r="Q37" i="1"/>
  <c r="S37" i="1" s="1"/>
  <c r="T37" i="1" s="1"/>
  <c r="Q38" i="1"/>
  <c r="S38" i="1" s="1"/>
  <c r="T38" i="1" s="1"/>
  <c r="N48" i="2" l="1"/>
  <c r="O48" i="2"/>
  <c r="D51" i="2" s="1"/>
  <c r="Q36" i="1"/>
  <c r="S36" i="1" s="1"/>
  <c r="T36" i="1" s="1"/>
  <c r="Q40" i="1"/>
  <c r="S40" i="1" s="1"/>
  <c r="T40" i="1" s="1"/>
  <c r="Q41" i="1"/>
  <c r="S41" i="1" s="1"/>
  <c r="T41" i="1" s="1"/>
  <c r="Q39" i="1"/>
  <c r="S39" i="1" s="1"/>
  <c r="T39" i="1" s="1"/>
  <c r="Q23" i="1" l="1"/>
  <c r="S23" i="1" s="1"/>
  <c r="T23" i="1" s="1"/>
  <c r="Q13" i="1"/>
  <c r="S13" i="1" s="1"/>
  <c r="T13" i="1" s="1"/>
  <c r="Q19" i="1" l="1"/>
  <c r="S19" i="1" s="1"/>
  <c r="T19" i="1" s="1"/>
  <c r="Q11" i="1"/>
  <c r="S11" i="1" s="1"/>
  <c r="T11" i="1" s="1"/>
  <c r="U49" i="1"/>
  <c r="AA46" i="1" l="1"/>
  <c r="J46" i="3" s="1"/>
  <c r="J49" i="3" s="1"/>
  <c r="D52" i="3" s="1"/>
  <c r="Q42" i="1" l="1"/>
  <c r="S42" i="1" s="1"/>
  <c r="T42" i="1" s="1"/>
  <c r="Q31" i="1"/>
  <c r="Q32" i="1"/>
  <c r="S32" i="1" s="1"/>
  <c r="T32" i="1" s="1"/>
  <c r="S31" i="1" l="1"/>
  <c r="T31" i="1" s="1"/>
  <c r="Q44" i="1"/>
  <c r="S44" i="1" s="1"/>
  <c r="T44" i="1" s="1"/>
  <c r="Q43" i="1"/>
  <c r="S43" i="1" s="1"/>
  <c r="T43" i="1" s="1"/>
  <c r="Q35" i="1"/>
  <c r="S35" i="1" s="1"/>
  <c r="T35" i="1" s="1"/>
  <c r="Q34" i="1"/>
  <c r="S34" i="1" s="1"/>
  <c r="T34" i="1" s="1"/>
  <c r="Q33" i="1"/>
  <c r="S33" i="1" s="1"/>
  <c r="T33" i="1" s="1"/>
  <c r="Q45" i="1"/>
  <c r="S45" i="1" s="1"/>
  <c r="T45" i="1" s="1"/>
  <c r="Q26" i="1" l="1"/>
  <c r="S26" i="1" s="1"/>
  <c r="T26" i="1" s="1"/>
  <c r="Q28" i="1"/>
  <c r="S28" i="1" s="1"/>
  <c r="T28" i="1" s="1"/>
  <c r="Q27" i="1"/>
  <c r="S27" i="1" l="1"/>
  <c r="T27" i="1" s="1"/>
  <c r="W49" i="1"/>
  <c r="V49" i="1"/>
  <c r="L49" i="1"/>
  <c r="K49" i="1"/>
  <c r="J49" i="1"/>
  <c r="Q48" i="1"/>
  <c r="S48" i="1" s="1"/>
  <c r="T48" i="1" s="1"/>
  <c r="Q20" i="1" l="1"/>
  <c r="S20" i="1" s="1"/>
  <c r="T20" i="1" s="1"/>
  <c r="Q18" i="1"/>
  <c r="S18" i="1" s="1"/>
  <c r="T18" i="1" s="1"/>
  <c r="Q47" i="1"/>
  <c r="S47" i="1" s="1"/>
  <c r="T47" i="1" s="1"/>
  <c r="Q24" i="1"/>
  <c r="S24" i="1" s="1"/>
  <c r="T24" i="1" s="1"/>
  <c r="Q25" i="1"/>
  <c r="S25" i="1" s="1"/>
  <c r="T25" i="1" s="1"/>
  <c r="Q22" i="1"/>
  <c r="Q12" i="1"/>
  <c r="S12" i="1" s="1"/>
  <c r="T12" i="1" s="1"/>
  <c r="Q14" i="1"/>
  <c r="S14" i="1" s="1"/>
  <c r="T14" i="1" s="1"/>
  <c r="Q10" i="1"/>
  <c r="S10" i="1" s="1"/>
  <c r="T10" i="1" s="1"/>
  <c r="Q9" i="1"/>
  <c r="S9" i="1" s="1"/>
  <c r="T9" i="1" s="1"/>
  <c r="Q8" i="1"/>
  <c r="S8" i="1" s="1"/>
  <c r="T8" i="1" s="1"/>
  <c r="AB49" i="1"/>
  <c r="S22" i="1" l="1"/>
  <c r="T22" i="1" s="1"/>
  <c r="N49" i="1"/>
  <c r="Q7" i="1"/>
  <c r="S7" i="1" s="1"/>
  <c r="Q29" i="1"/>
  <c r="S29" i="1" s="1"/>
  <c r="T29" i="1" s="1"/>
  <c r="Q15" i="1"/>
  <c r="S15" i="1" s="1"/>
  <c r="T15" i="1" s="1"/>
  <c r="Q21" i="1"/>
  <c r="S21" i="1" s="1"/>
  <c r="T21" i="1" s="1"/>
  <c r="Q16" i="1"/>
  <c r="S16" i="1" s="1"/>
  <c r="T16" i="1" s="1"/>
  <c r="Q46" i="1"/>
  <c r="S46" i="1" s="1"/>
  <c r="T46" i="1" s="1"/>
  <c r="Q30" i="1"/>
  <c r="S30" i="1" s="1"/>
  <c r="T30" i="1" s="1"/>
  <c r="Q17" i="1"/>
  <c r="S17" i="1" s="1"/>
  <c r="T17" i="1" s="1"/>
  <c r="Y49" i="1"/>
  <c r="AA49" i="1"/>
  <c r="T7" i="1" l="1"/>
  <c r="P49" i="1"/>
  <c r="Q49" i="1"/>
  <c r="R49" i="1" l="1"/>
  <c r="T49" i="1" l="1"/>
  <c r="E52" i="1" s="1"/>
  <c r="S49" i="1"/>
</calcChain>
</file>

<file path=xl/sharedStrings.xml><?xml version="1.0" encoding="utf-8"?>
<sst xmlns="http://schemas.openxmlformats.org/spreadsheetml/2006/main" count="129" uniqueCount="65">
  <si>
    <t>Kommune/IUA:</t>
  </si>
  <si>
    <t>*</t>
  </si>
  <si>
    <t>Personellkostnader og beregnet kjøregodtgjøring for kommunens egne biler</t>
  </si>
  <si>
    <t xml:space="preserve">Aksjon </t>
  </si>
  <si>
    <t>Navn</t>
  </si>
  <si>
    <t>Kategori/Aktivitet</t>
  </si>
  <si>
    <t>Funksjon</t>
  </si>
  <si>
    <t>Dato/tidspunkter</t>
  </si>
  <si>
    <t>Lønnsberegning</t>
  </si>
  <si>
    <t>Kilometergodtgjørelse</t>
  </si>
  <si>
    <t xml:space="preserve">Bom-penger </t>
  </si>
  <si>
    <t>Format:                                                                                                                                            Etternavn, Fornavn</t>
  </si>
  <si>
    <t>Kortfattet beskrivelse av oppgaver                                   som er utført i det aktuelle tidsrommet</t>
  </si>
  <si>
    <t>Oppgi hvilken rolle den enkelte har hatt under aksjonen, gjerne med henvisning funksjon i egen beredskapsplan</t>
  </si>
  <si>
    <r>
      <t xml:space="preserve"> </t>
    </r>
    <r>
      <rPr>
        <i/>
        <sz val="11"/>
        <color theme="1"/>
        <rFont val="Calibri"/>
        <family val="2"/>
        <scheme val="minor"/>
      </rPr>
      <t xml:space="preserve"> Format:  DD.MM.ÅÅ</t>
    </r>
  </si>
  <si>
    <r>
      <t xml:space="preserve"> </t>
    </r>
    <r>
      <rPr>
        <i/>
        <sz val="11"/>
        <color theme="1"/>
        <rFont val="Calibri"/>
        <family val="2"/>
        <scheme val="minor"/>
      </rPr>
      <t>Format: 00:00-00:00</t>
    </r>
  </si>
  <si>
    <t>Årslønn</t>
  </si>
  <si>
    <t>Årstimetall</t>
  </si>
  <si>
    <t>Timesats</t>
  </si>
  <si>
    <t>Vanlige timer</t>
  </si>
  <si>
    <t>Overtid 50%</t>
  </si>
  <si>
    <t>Overtid 100%</t>
  </si>
  <si>
    <t>Overtid 133%</t>
  </si>
  <si>
    <t xml:space="preserve">Sum </t>
  </si>
  <si>
    <t>Sum Overtid</t>
  </si>
  <si>
    <t>Feriepenger (12%)</t>
  </si>
  <si>
    <t>Pensjon (14,25%)</t>
  </si>
  <si>
    <t>Arb.g.avgift (14,1%)</t>
  </si>
  <si>
    <t>Administrativt påslag (5%)</t>
  </si>
  <si>
    <t>Lønn (totalt)</t>
  </si>
  <si>
    <t>Andre utlegg</t>
  </si>
  <si>
    <t>Diett (6-12 timer)</t>
  </si>
  <si>
    <t>Antall kilometer</t>
  </si>
  <si>
    <t>Kjørestrekning</t>
  </si>
  <si>
    <t>Passasjertillegg</t>
  </si>
  <si>
    <t>Tilhengertillegg</t>
  </si>
  <si>
    <t>Passeringer</t>
  </si>
  <si>
    <t>Sum bompenger</t>
  </si>
  <si>
    <t>Fakturabeløp totalt</t>
  </si>
  <si>
    <t>(kostnadsrefusjon Staten, Art. 170000)</t>
  </si>
  <si>
    <t>Merknader/kommentarer</t>
  </si>
  <si>
    <t>Ordinær arbeidstid (sommer)</t>
  </si>
  <si>
    <t>07:30 - 15:00</t>
  </si>
  <si>
    <t>*Arbeidstid er for øvrig ført med utgangspunkt fra brannstasjon og ikke egen bopel.</t>
  </si>
  <si>
    <t>Diettgodtgjørelse på reiser u/overnatting 6-12 timer)</t>
  </si>
  <si>
    <t>kr dagen</t>
  </si>
  <si>
    <t>https://www.regnskapnorge.no/faget/artikler/lonn--personal/statens-reiseregulativ-og-skattefrie-satser-for-2020/</t>
  </si>
  <si>
    <t>Kilometersats (Statens reiseregulativ)</t>
  </si>
  <si>
    <t>kr/km</t>
  </si>
  <si>
    <t>https://www.regjeringen.no/no/tema/arbeidsliv/Statlig-arbeidsgiverpolitikk/statens_reiseregulativ/id965/</t>
  </si>
  <si>
    <t>Passasjertillegg (Statens reiseregulativ)</t>
  </si>
  <si>
    <t>Bompenger</t>
  </si>
  <si>
    <t xml:space="preserve"> kr/passering</t>
  </si>
  <si>
    <t>https://fremtindservice.no/privat/bompengekalkulator/?gclid=EAIaIQobChMI0vaLst6m_gIVSpBoCR0rXAKzEAAYASABEgKOOfD_BwE</t>
  </si>
  <si>
    <t xml:space="preserve">Timesatser o.a. er hentet ut fra kommunens HRM-system </t>
  </si>
  <si>
    <t>Øvrig underlag knyttet til aksjonen er lagret i CIM for IUA Østfold</t>
  </si>
  <si>
    <t>Fakturagrunnlag  - fastlønn og administrativt påslag (legges til prosjektregnskapet manuelt)</t>
  </si>
  <si>
    <t>Administrativt påslag (5%) (fastlønn og overtid)</t>
  </si>
  <si>
    <t>Bompenger (Fredrikstad)</t>
  </si>
  <si>
    <t>https://www.fredrikstad.kommune.no/tjenester/Vann-vei-trafikk/bomring/bomring-i-fredrikstad/</t>
  </si>
  <si>
    <t xml:space="preserve">Kommune/IUA: </t>
  </si>
  <si>
    <t xml:space="preserve">Fakturagrunnlag  (Kjøregodtgjøring) </t>
  </si>
  <si>
    <t xml:space="preserve">Bompenger </t>
  </si>
  <si>
    <t>Dato</t>
  </si>
  <si>
    <t>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</si>
</sst>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dd/mm/yy;@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216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3" borderId="7" xfId="0" applyFill="1" applyBorder="1"/>
    <xf numFmtId="0" fontId="0" fillId="0" borderId="8" xfId="0" applyBorder="1"/>
    <xf numFmtId="0" fontId="0" fillId="0" borderId="10" xfId="0" applyBorder="1"/>
    <xf numFmtId="0" fontId="1" fillId="2" borderId="24" xfId="1" applyBorder="1" applyAlignment="1">
      <alignment horizontal="center" textRotation="90"/>
    </xf>
    <xf numFmtId="0" fontId="1" fillId="2" borderId="5" xfId="1" applyBorder="1"/>
    <xf numFmtId="2" fontId="1" fillId="2" borderId="5" xfId="1" applyNumberFormat="1" applyBorder="1"/>
    <xf numFmtId="0" fontId="1" fillId="2" borderId="15" xfId="1" applyBorder="1" applyAlignment="1">
      <alignment horizontal="center" textRotation="90"/>
    </xf>
    <xf numFmtId="0" fontId="1" fillId="2" borderId="20" xfId="1" applyBorder="1" applyAlignment="1">
      <alignment horizontal="center" textRotation="90"/>
    </xf>
    <xf numFmtId="0" fontId="0" fillId="3" borderId="19" xfId="0" applyFill="1" applyBorder="1" applyAlignment="1">
      <alignment horizontal="center" textRotation="9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 applyAlignment="1">
      <alignment horizontal="center" textRotation="90"/>
    </xf>
    <xf numFmtId="0" fontId="0" fillId="3" borderId="23" xfId="0" applyFill="1" applyBorder="1" applyAlignment="1">
      <alignment horizontal="center" textRotation="90"/>
    </xf>
    <xf numFmtId="0" fontId="0" fillId="3" borderId="18" xfId="0" applyFill="1" applyBorder="1"/>
    <xf numFmtId="0" fontId="0" fillId="3" borderId="21" xfId="0" applyFill="1" applyBorder="1" applyAlignment="1">
      <alignment horizontal="center" textRotation="90"/>
    </xf>
    <xf numFmtId="0" fontId="0" fillId="3" borderId="25" xfId="0" applyFill="1" applyBorder="1"/>
    <xf numFmtId="0" fontId="0" fillId="3" borderId="30" xfId="0" applyFill="1" applyBorder="1"/>
    <xf numFmtId="2" fontId="0" fillId="3" borderId="1" xfId="0" applyNumberFormat="1" applyFill="1" applyBorder="1"/>
    <xf numFmtId="2" fontId="0" fillId="3" borderId="18" xfId="0" applyNumberFormat="1" applyFill="1" applyBorder="1"/>
    <xf numFmtId="2" fontId="0" fillId="3" borderId="7" xfId="0" applyNumberFormat="1" applyFill="1" applyBorder="1"/>
    <xf numFmtId="0" fontId="6" fillId="2" borderId="31" xfId="1" applyFont="1" applyBorder="1"/>
    <xf numFmtId="0" fontId="7" fillId="2" borderId="0" xfId="1" applyFont="1" applyBorder="1"/>
    <xf numFmtId="2" fontId="7" fillId="2" borderId="0" xfId="1" applyNumberFormat="1" applyFont="1" applyBorder="1"/>
    <xf numFmtId="0" fontId="2" fillId="3" borderId="0" xfId="0" applyFont="1" applyFill="1"/>
    <xf numFmtId="0" fontId="0" fillId="3" borderId="0" xfId="0" applyFill="1" applyAlignment="1">
      <alignment horizontal="right"/>
    </xf>
    <xf numFmtId="0" fontId="4" fillId="3" borderId="0" xfId="2" applyFont="1" applyFill="1"/>
    <xf numFmtId="0" fontId="8" fillId="3" borderId="0" xfId="2" applyFont="1" applyFill="1"/>
    <xf numFmtId="0" fontId="9" fillId="3" borderId="0" xfId="0" applyFont="1" applyFill="1"/>
    <xf numFmtId="0" fontId="0" fillId="3" borderId="33" xfId="0" applyFill="1" applyBorder="1"/>
    <xf numFmtId="0" fontId="0" fillId="3" borderId="2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34" xfId="0" applyBorder="1"/>
    <xf numFmtId="0" fontId="0" fillId="0" borderId="26" xfId="0" applyBorder="1"/>
    <xf numFmtId="0" fontId="0" fillId="3" borderId="37" xfId="0" applyFill="1" applyBorder="1"/>
    <xf numFmtId="2" fontId="0" fillId="3" borderId="37" xfId="0" applyNumberFormat="1" applyFill="1" applyBorder="1"/>
    <xf numFmtId="0" fontId="0" fillId="3" borderId="36" xfId="0" applyFill="1" applyBorder="1" applyAlignment="1">
      <alignment horizontal="center"/>
    </xf>
    <xf numFmtId="0" fontId="0" fillId="3" borderId="38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0" borderId="40" xfId="0" applyBorder="1"/>
    <xf numFmtId="0" fontId="0" fillId="3" borderId="32" xfId="0" applyFill="1" applyBorder="1" applyAlignment="1">
      <alignment horizontal="center"/>
    </xf>
    <xf numFmtId="0" fontId="3" fillId="3" borderId="0" xfId="2" applyFill="1"/>
    <xf numFmtId="0" fontId="1" fillId="2" borderId="10" xfId="1" applyBorder="1"/>
    <xf numFmtId="0" fontId="1" fillId="2" borderId="8" xfId="1" applyBorder="1"/>
    <xf numFmtId="0" fontId="1" fillId="2" borderId="35" xfId="1" applyBorder="1"/>
    <xf numFmtId="0" fontId="1" fillId="2" borderId="9" xfId="1" applyBorder="1"/>
    <xf numFmtId="0" fontId="0" fillId="3" borderId="7" xfId="0" applyFill="1" applyBorder="1" applyAlignment="1">
      <alignment horizontal="left"/>
    </xf>
    <xf numFmtId="0" fontId="0" fillId="0" borderId="26" xfId="0" applyBorder="1" applyAlignment="1">
      <alignment wrapText="1"/>
    </xf>
    <xf numFmtId="0" fontId="0" fillId="3" borderId="39" xfId="0" applyFill="1" applyBorder="1"/>
    <xf numFmtId="0" fontId="0" fillId="3" borderId="43" xfId="0" applyFill="1" applyBorder="1"/>
    <xf numFmtId="0" fontId="5" fillId="0" borderId="0" xfId="0" applyFont="1" applyAlignment="1">
      <alignment horizontal="center"/>
    </xf>
    <xf numFmtId="2" fontId="1" fillId="2" borderId="44" xfId="1" applyNumberFormat="1" applyBorder="1"/>
    <xf numFmtId="2" fontId="1" fillId="2" borderId="45" xfId="1" applyNumberFormat="1" applyBorder="1"/>
    <xf numFmtId="2" fontId="1" fillId="2" borderId="46" xfId="1" applyNumberFormat="1" applyBorder="1"/>
    <xf numFmtId="2" fontId="1" fillId="2" borderId="47" xfId="1" applyNumberFormat="1" applyBorder="1"/>
    <xf numFmtId="2" fontId="6" fillId="2" borderId="48" xfId="1" applyNumberFormat="1" applyFont="1" applyBorder="1"/>
    <xf numFmtId="2" fontId="0" fillId="3" borderId="50" xfId="0" applyNumberFormat="1" applyFill="1" applyBorder="1"/>
    <xf numFmtId="2" fontId="0" fillId="0" borderId="0" xfId="0" applyNumberFormat="1"/>
    <xf numFmtId="0" fontId="0" fillId="3" borderId="51" xfId="0" applyFill="1" applyBorder="1" applyAlignment="1">
      <alignment horizontal="center" textRotation="90"/>
    </xf>
    <xf numFmtId="2" fontId="0" fillId="3" borderId="51" xfId="0" applyNumberFormat="1" applyFill="1" applyBorder="1"/>
    <xf numFmtId="0" fontId="0" fillId="3" borderId="51" xfId="0" applyFill="1" applyBorder="1"/>
    <xf numFmtId="2" fontId="6" fillId="2" borderId="52" xfId="1" applyNumberFormat="1" applyFont="1" applyBorder="1"/>
    <xf numFmtId="0" fontId="1" fillId="2" borderId="52" xfId="1" applyBorder="1" applyAlignment="1">
      <alignment horizontal="center" textRotation="90"/>
    </xf>
    <xf numFmtId="0" fontId="0" fillId="3" borderId="36" xfId="0" applyFill="1" applyBorder="1"/>
    <xf numFmtId="0" fontId="0" fillId="3" borderId="49" xfId="0" applyFill="1" applyBorder="1"/>
    <xf numFmtId="0" fontId="0" fillId="3" borderId="4" xfId="0" applyFill="1" applyBorder="1"/>
    <xf numFmtId="2" fontId="1" fillId="2" borderId="53" xfId="1" applyNumberFormat="1" applyBorder="1"/>
    <xf numFmtId="0" fontId="6" fillId="2" borderId="52" xfId="1" applyFont="1" applyBorder="1"/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1" xfId="0" applyBorder="1"/>
    <xf numFmtId="0" fontId="0" fillId="0" borderId="37" xfId="0" applyBorder="1"/>
    <xf numFmtId="0" fontId="0" fillId="0" borderId="17" xfId="0" applyBorder="1" applyAlignment="1">
      <alignment horizontal="center"/>
    </xf>
    <xf numFmtId="0" fontId="0" fillId="0" borderId="15" xfId="0" applyBorder="1"/>
    <xf numFmtId="0" fontId="0" fillId="3" borderId="15" xfId="0" applyFill="1" applyBorder="1" applyAlignment="1">
      <alignment horizontal="center" textRotation="90"/>
    </xf>
    <xf numFmtId="0" fontId="0" fillId="0" borderId="13" xfId="0" applyBorder="1" applyAlignment="1">
      <alignment horizontal="center"/>
    </xf>
    <xf numFmtId="0" fontId="0" fillId="0" borderId="2" xfId="0" applyBorder="1"/>
    <xf numFmtId="0" fontId="0" fillId="0" borderId="57" xfId="0" applyBorder="1"/>
    <xf numFmtId="0" fontId="0" fillId="0" borderId="5" xfId="0" applyBorder="1"/>
    <xf numFmtId="0" fontId="0" fillId="0" borderId="49" xfId="0" applyBorder="1"/>
    <xf numFmtId="0" fontId="0" fillId="0" borderId="4" xfId="0" applyBorder="1"/>
    <xf numFmtId="0" fontId="0" fillId="0" borderId="59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63" xfId="0" applyBorder="1"/>
    <xf numFmtId="0" fontId="0" fillId="0" borderId="56" xfId="0" applyBorder="1"/>
    <xf numFmtId="0" fontId="0" fillId="0" borderId="50" xfId="0" applyBorder="1"/>
    <xf numFmtId="0" fontId="0" fillId="0" borderId="53" xfId="0" applyBorder="1"/>
    <xf numFmtId="0" fontId="0" fillId="0" borderId="64" xfId="0" applyBorder="1"/>
    <xf numFmtId="0" fontId="0" fillId="0" borderId="45" xfId="0" applyBorder="1"/>
    <xf numFmtId="0" fontId="0" fillId="0" borderId="66" xfId="0" applyBorder="1"/>
    <xf numFmtId="0" fontId="0" fillId="0" borderId="67" xfId="0" applyBorder="1"/>
    <xf numFmtId="0" fontId="0" fillId="0" borderId="3" xfId="0" applyBorder="1"/>
    <xf numFmtId="0" fontId="0" fillId="0" borderId="68" xfId="0" applyBorder="1"/>
    <xf numFmtId="0" fontId="0" fillId="3" borderId="51" xfId="0" applyFill="1" applyBorder="1" applyAlignment="1">
      <alignment horizontal="center" textRotation="90" wrapText="1"/>
    </xf>
    <xf numFmtId="49" fontId="0" fillId="0" borderId="8" xfId="0" applyNumberFormat="1" applyBorder="1"/>
    <xf numFmtId="49" fontId="0" fillId="0" borderId="26" xfId="0" applyNumberFormat="1" applyBorder="1"/>
    <xf numFmtId="49" fontId="0" fillId="0" borderId="5" xfId="0" applyNumberFormat="1" applyBorder="1"/>
    <xf numFmtId="49" fontId="0" fillId="0" borderId="26" xfId="0" applyNumberFormat="1" applyBorder="1" applyAlignment="1">
      <alignment wrapText="1"/>
    </xf>
    <xf numFmtId="49" fontId="0" fillId="0" borderId="56" xfId="0" applyNumberFormat="1" applyBorder="1"/>
    <xf numFmtId="49" fontId="0" fillId="0" borderId="42" xfId="0" applyNumberFormat="1" applyBorder="1"/>
    <xf numFmtId="49" fontId="0" fillId="0" borderId="39" xfId="0" applyNumberFormat="1" applyBorder="1"/>
    <xf numFmtId="49" fontId="0" fillId="0" borderId="9" xfId="0" applyNumberFormat="1" applyBorder="1"/>
    <xf numFmtId="49" fontId="0" fillId="0" borderId="27" xfId="0" applyNumberFormat="1" applyBorder="1"/>
    <xf numFmtId="49" fontId="0" fillId="0" borderId="41" xfId="0" applyNumberFormat="1" applyBorder="1"/>
    <xf numFmtId="49" fontId="0" fillId="0" borderId="66" xfId="0" applyNumberFormat="1" applyBorder="1"/>
    <xf numFmtId="2" fontId="0" fillId="3" borderId="44" xfId="0" applyNumberFormat="1" applyFill="1" applyBorder="1"/>
    <xf numFmtId="2" fontId="0" fillId="3" borderId="45" xfId="0" applyNumberFormat="1" applyFill="1" applyBorder="1"/>
    <xf numFmtId="2" fontId="0" fillId="3" borderId="47" xfId="0" applyNumberFormat="1" applyFill="1" applyBorder="1"/>
    <xf numFmtId="0" fontId="0" fillId="0" borderId="31" xfId="0" applyBorder="1"/>
    <xf numFmtId="2" fontId="0" fillId="3" borderId="2" xfId="0" applyNumberFormat="1" applyFill="1" applyBorder="1"/>
    <xf numFmtId="2" fontId="0" fillId="3" borderId="29" xfId="0" applyNumberFormat="1" applyFill="1" applyBorder="1"/>
    <xf numFmtId="0" fontId="0" fillId="0" borderId="60" xfId="0" applyBorder="1"/>
    <xf numFmtId="0" fontId="0" fillId="0" borderId="24" xfId="0" applyBorder="1"/>
    <xf numFmtId="0" fontId="0" fillId="0" borderId="69" xfId="0" applyBorder="1"/>
    <xf numFmtId="0" fontId="0" fillId="0" borderId="46" xfId="0" applyBorder="1"/>
    <xf numFmtId="2" fontId="1" fillId="2" borderId="58" xfId="1" applyNumberFormat="1" applyBorder="1"/>
    <xf numFmtId="2" fontId="6" fillId="2" borderId="70" xfId="1" applyNumberFormat="1" applyFont="1" applyBorder="1"/>
    <xf numFmtId="0" fontId="6" fillId="2" borderId="70" xfId="1" applyFont="1" applyBorder="1"/>
    <xf numFmtId="0" fontId="0" fillId="0" borderId="62" xfId="0" applyBorder="1"/>
    <xf numFmtId="2" fontId="1" fillId="2" borderId="61" xfId="1" applyNumberFormat="1" applyBorder="1"/>
    <xf numFmtId="2" fontId="1" fillId="2" borderId="66" xfId="1" applyNumberFormat="1" applyBorder="1"/>
    <xf numFmtId="0" fontId="0" fillId="3" borderId="59" xfId="0" applyFill="1" applyBorder="1" applyAlignment="1">
      <alignment horizontal="center" textRotation="90"/>
    </xf>
    <xf numFmtId="0" fontId="0" fillId="3" borderId="71" xfId="0" applyFill="1" applyBorder="1" applyAlignment="1">
      <alignment horizontal="center"/>
    </xf>
    <xf numFmtId="0" fontId="12" fillId="0" borderId="4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0" fillId="0" borderId="0" xfId="3" applyFont="1"/>
    <xf numFmtId="43" fontId="0" fillId="3" borderId="19" xfId="3" applyFont="1" applyFill="1" applyBorder="1" applyAlignment="1">
      <alignment horizontal="center" textRotation="90"/>
    </xf>
    <xf numFmtId="43" fontId="0" fillId="3" borderId="21" xfId="3" applyFont="1" applyFill="1" applyBorder="1" applyAlignment="1">
      <alignment horizontal="center" textRotation="90"/>
    </xf>
    <xf numFmtId="43" fontId="0" fillId="3" borderId="51" xfId="3" applyFont="1" applyFill="1" applyBorder="1" applyAlignment="1">
      <alignment horizontal="center" textRotation="90"/>
    </xf>
    <xf numFmtId="43" fontId="0" fillId="3" borderId="28" xfId="3" applyFont="1" applyFill="1" applyBorder="1"/>
    <xf numFmtId="43" fontId="0" fillId="3" borderId="18" xfId="3" applyFont="1" applyFill="1" applyBorder="1"/>
    <xf numFmtId="43" fontId="0" fillId="3" borderId="50" xfId="3" applyFont="1" applyFill="1" applyBorder="1"/>
    <xf numFmtId="43" fontId="0" fillId="3" borderId="2" xfId="3" applyFont="1" applyFill="1" applyBorder="1"/>
    <xf numFmtId="43" fontId="0" fillId="3" borderId="1" xfId="3" applyFont="1" applyFill="1" applyBorder="1"/>
    <xf numFmtId="43" fontId="0" fillId="3" borderId="38" xfId="3" applyFont="1" applyFill="1" applyBorder="1"/>
    <xf numFmtId="43" fontId="0" fillId="3" borderId="37" xfId="3" applyFont="1" applyFill="1" applyBorder="1"/>
    <xf numFmtId="43" fontId="0" fillId="3" borderId="29" xfId="3" applyFont="1" applyFill="1" applyBorder="1"/>
    <xf numFmtId="43" fontId="0" fillId="3" borderId="7" xfId="3" applyFont="1" applyFill="1" applyBorder="1"/>
    <xf numFmtId="43" fontId="0" fillId="3" borderId="33" xfId="3" applyFont="1" applyFill="1" applyBorder="1"/>
    <xf numFmtId="43" fontId="0" fillId="3" borderId="25" xfId="3" applyFont="1" applyFill="1" applyBorder="1"/>
    <xf numFmtId="43" fontId="0" fillId="0" borderId="0" xfId="3" applyFont="1" applyFill="1" applyBorder="1"/>
    <xf numFmtId="43" fontId="7" fillId="2" borderId="0" xfId="3" applyFont="1" applyFill="1" applyBorder="1"/>
    <xf numFmtId="43" fontId="0" fillId="3" borderId="0" xfId="3" applyFont="1" applyFill="1" applyBorder="1"/>
    <xf numFmtId="43" fontId="0" fillId="3" borderId="0" xfId="3" applyFont="1" applyFill="1"/>
    <xf numFmtId="43" fontId="0" fillId="3" borderId="0" xfId="3" applyFont="1" applyFill="1" applyAlignment="1">
      <alignment horizontal="right"/>
    </xf>
    <xf numFmtId="164" fontId="0" fillId="0" borderId="0" xfId="3" applyNumberFormat="1" applyFont="1"/>
    <xf numFmtId="164" fontId="0" fillId="0" borderId="14" xfId="3" applyNumberFormat="1" applyFont="1" applyBorder="1" applyAlignment="1">
      <alignment horizontal="center"/>
    </xf>
    <xf numFmtId="164" fontId="0" fillId="0" borderId="16" xfId="3" applyNumberFormat="1" applyFont="1" applyBorder="1"/>
    <xf numFmtId="164" fontId="0" fillId="0" borderId="2" xfId="3" applyNumberFormat="1" applyFont="1" applyBorder="1"/>
    <xf numFmtId="164" fontId="0" fillId="0" borderId="4" xfId="3" applyNumberFormat="1" applyFont="1" applyBorder="1"/>
    <xf numFmtId="164" fontId="0" fillId="0" borderId="49" xfId="3" applyNumberFormat="1" applyFont="1" applyBorder="1"/>
    <xf numFmtId="164" fontId="0" fillId="0" borderId="26" xfId="3" applyNumberFormat="1" applyFont="1" applyBorder="1"/>
    <xf numFmtId="164" fontId="0" fillId="0" borderId="55" xfId="3" applyNumberFormat="1" applyFont="1" applyBorder="1"/>
    <xf numFmtId="164" fontId="0" fillId="0" borderId="27" xfId="3" applyNumberFormat="1" applyFont="1" applyFill="1" applyBorder="1"/>
    <xf numFmtId="164" fontId="0" fillId="0" borderId="0" xfId="3" applyNumberFormat="1" applyFont="1" applyFill="1" applyBorder="1" applyAlignment="1">
      <alignment horizontal="center"/>
    </xf>
    <xf numFmtId="164" fontId="0" fillId="0" borderId="0" xfId="3" applyNumberFormat="1" applyFont="1" applyFill="1" applyBorder="1"/>
    <xf numFmtId="164" fontId="7" fillId="2" borderId="0" xfId="3" applyNumberFormat="1" applyFont="1" applyFill="1" applyBorder="1"/>
    <xf numFmtId="164" fontId="0" fillId="3" borderId="0" xfId="3" applyNumberFormat="1" applyFont="1" applyFill="1" applyBorder="1"/>
    <xf numFmtId="164" fontId="0" fillId="3" borderId="0" xfId="3" applyNumberFormat="1" applyFont="1" applyFill="1"/>
    <xf numFmtId="43" fontId="0" fillId="3" borderId="65" xfId="3" applyFont="1" applyFill="1" applyBorder="1"/>
    <xf numFmtId="43" fontId="0" fillId="3" borderId="4" xfId="3" applyFont="1" applyFill="1" applyBorder="1"/>
    <xf numFmtId="43" fontId="0" fillId="3" borderId="4" xfId="3" applyFont="1" applyFill="1" applyBorder="1" applyProtection="1"/>
    <xf numFmtId="43" fontId="0" fillId="3" borderId="6" xfId="3" applyFont="1" applyFill="1" applyBorder="1" applyProtection="1"/>
    <xf numFmtId="43" fontId="0" fillId="3" borderId="59" xfId="3" applyFont="1" applyFill="1" applyBorder="1"/>
    <xf numFmtId="0" fontId="12" fillId="0" borderId="34" xfId="0" applyFont="1" applyBorder="1" applyAlignment="1">
      <alignment horizontal="center" vertical="center" wrapText="1"/>
    </xf>
    <xf numFmtId="165" fontId="0" fillId="0" borderId="49" xfId="0" quotePrefix="1" applyNumberFormat="1" applyBorder="1"/>
    <xf numFmtId="165" fontId="0" fillId="0" borderId="4" xfId="0" quotePrefix="1" applyNumberFormat="1" applyBorder="1"/>
    <xf numFmtId="165" fontId="0" fillId="0" borderId="4" xfId="0" applyNumberFormat="1" applyBorder="1"/>
    <xf numFmtId="165" fontId="0" fillId="0" borderId="49" xfId="0" applyNumberFormat="1" applyBorder="1"/>
    <xf numFmtId="165" fontId="0" fillId="4" borderId="4" xfId="0" applyNumberFormat="1" applyFill="1" applyBorder="1"/>
    <xf numFmtId="165" fontId="0" fillId="0" borderId="6" xfId="0" applyNumberFormat="1" applyBorder="1"/>
    <xf numFmtId="165" fontId="0" fillId="0" borderId="5" xfId="0" applyNumberFormat="1" applyBorder="1"/>
    <xf numFmtId="0" fontId="0" fillId="0" borderId="59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49" fontId="0" fillId="0" borderId="58" xfId="0" applyNumberFormat="1" applyBorder="1"/>
    <xf numFmtId="0" fontId="13" fillId="5" borderId="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164" fontId="13" fillId="5" borderId="17" xfId="3" applyNumberFormat="1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4" fillId="2" borderId="0" xfId="1" applyFont="1" applyBorder="1"/>
    <xf numFmtId="2" fontId="14" fillId="2" borderId="0" xfId="1" applyNumberFormat="1" applyFont="1" applyBorder="1"/>
    <xf numFmtId="0" fontId="12" fillId="6" borderId="9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13" fillId="6" borderId="3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0" fillId="0" borderId="0" xfId="0" applyFont="1"/>
    <xf numFmtId="0" fontId="10" fillId="0" borderId="72" xfId="0" applyFont="1" applyBorder="1"/>
    <xf numFmtId="49" fontId="10" fillId="0" borderId="0" xfId="0" applyNumberFormat="1" applyFont="1"/>
    <xf numFmtId="0" fontId="0" fillId="0" borderId="68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0" fillId="0" borderId="0" xfId="0" applyFont="1" applyAlignment="1">
      <alignment horizontal="left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5" borderId="17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3" fillId="6" borderId="11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4">
    <cellStyle name="God" xfId="1" builtinId="26"/>
    <cellStyle name="Hyperkobling" xfId="2" builtinId="8"/>
    <cellStyle name="Komma" xfId="3" builtinId="3"/>
    <cellStyle name="Normal" xfId="0" builtinId="0"/>
  </cellStyles>
  <dxfs count="8"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emtindservice.no/privat/bompengekalkulator/?gclid=EAIaIQobChMI0vaLst6m_gIVSpBoCR0rXAKzEAAYASABEgKOOfD_BwE" TargetMode="External"/><Relationship Id="rId2" Type="http://schemas.openxmlformats.org/officeDocument/2006/relationships/hyperlink" Target="https://www.regjeringen.no/no/tema/arbeidsliv/Statlig-arbeidsgiverpolitikk/statens_reiseregulativ/id965/" TargetMode="External"/><Relationship Id="rId1" Type="http://schemas.openxmlformats.org/officeDocument/2006/relationships/hyperlink" Target="https://www.regjeringen.no/no/tema/arbeidsliv/Statlig-arbeidsgiverpolitikk/statens_reiseregulativ/id965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egnskapnorge.no/faget/artikler/lonn--personal/statens-reiseregulativ-og-skattefrie-satser-for-2020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drikstad.kommune.no/tjenester/Vann-vei-trafikk/bomring/bomring-i-fredrikstad/" TargetMode="External"/><Relationship Id="rId2" Type="http://schemas.openxmlformats.org/officeDocument/2006/relationships/hyperlink" Target="https://www.regjeringen.no/no/tema/arbeidsliv/Statlig-arbeidsgiverpolitikk/statens_reiseregulativ/id965/" TargetMode="External"/><Relationship Id="rId1" Type="http://schemas.openxmlformats.org/officeDocument/2006/relationships/hyperlink" Target="https://www.regjeringen.no/no/tema/arbeidsliv/Statlig-arbeidsgiverpolitikk/statens_reiseregulativ/id965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regnskapnorge.no/faget/artikler/lonn--personal/statens-reiseregulativ-og-skattefrie-satser-for-2020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remtindservice.no/privat/bompengekalkulator/?gclid=EAIaIQobChMI0vaLst6m_gIVSpBoCR0rXAKzEAAYASABEgKOOfD_BwE" TargetMode="External"/><Relationship Id="rId2" Type="http://schemas.openxmlformats.org/officeDocument/2006/relationships/hyperlink" Target="https://www.regjeringen.no/no/tema/arbeidsliv/Statlig-arbeidsgiverpolitikk/statens_reiseregulativ/id965/" TargetMode="External"/><Relationship Id="rId1" Type="http://schemas.openxmlformats.org/officeDocument/2006/relationships/hyperlink" Target="https://www.regjeringen.no/no/tema/arbeidsliv/Statlig-arbeidsgiverpolitikk/statens_reiseregulativ/id965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regnskapnorge.no/faget/artikler/lonn--personal/statens-reiseregulativ-og-skattefrie-satser-for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63"/>
  <sheetViews>
    <sheetView showGridLines="0" tabSelected="1" zoomScale="80" zoomScaleNormal="80" workbookViewId="0">
      <selection activeCell="J7" sqref="J7"/>
    </sheetView>
  </sheetViews>
  <sheetFormatPr baseColWidth="10" defaultColWidth="11.44140625" defaultRowHeight="14.4" x14ac:dyDescent="0.3"/>
  <cols>
    <col min="1" max="1" width="3.88671875" customWidth="1"/>
    <col min="2" max="2" width="32.44140625" customWidth="1"/>
    <col min="3" max="3" width="44.33203125" bestFit="1" customWidth="1"/>
    <col min="4" max="4" width="21" customWidth="1"/>
    <col min="5" max="5" width="12.109375" customWidth="1"/>
    <col min="7" max="7" width="11.44140625" style="148"/>
    <col min="9" max="9" width="7.6640625" customWidth="1"/>
    <col min="10" max="10" width="8" style="128" bestFit="1" customWidth="1"/>
    <col min="11" max="11" width="6.109375" style="128" bestFit="1" customWidth="1"/>
    <col min="12" max="12" width="6.33203125" style="128" customWidth="1"/>
    <col min="13" max="13" width="5.5546875" style="128" customWidth="1"/>
    <col min="14" max="15" width="9.88671875" customWidth="1"/>
    <col min="16" max="16" width="9.6640625" customWidth="1"/>
    <col min="17" max="17" width="9.44140625" customWidth="1"/>
    <col min="18" max="18" width="8.33203125" customWidth="1"/>
    <col min="19" max="19" width="8.44140625" customWidth="1"/>
    <col min="20" max="21" width="10.44140625" customWidth="1"/>
    <col min="22" max="22" width="5.88671875" customWidth="1"/>
    <col min="23" max="23" width="6" bestFit="1" customWidth="1"/>
    <col min="24" max="24" width="45.6640625" customWidth="1"/>
    <col min="25" max="25" width="6" bestFit="1" customWidth="1"/>
    <col min="26" max="26" width="6" customWidth="1"/>
    <col min="27" max="27" width="10.109375" customWidth="1"/>
    <col min="28" max="28" width="4.88671875" customWidth="1"/>
    <col min="29" max="29" width="5.44140625" customWidth="1"/>
  </cols>
  <sheetData>
    <row r="1" spans="2:29" ht="32.25" customHeight="1" x14ac:dyDescent="0.55000000000000004">
      <c r="B1" s="191" t="s">
        <v>0</v>
      </c>
      <c r="C1" s="191" t="s">
        <v>1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2:29" ht="15" customHeight="1" x14ac:dyDescent="0.55000000000000004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2:29" ht="28.8" x14ac:dyDescent="0.55000000000000004">
      <c r="B3" s="200" t="s">
        <v>2</v>
      </c>
      <c r="C3" s="200"/>
      <c r="D3" s="200"/>
      <c r="E3" s="200"/>
      <c r="F3" s="200"/>
      <c r="G3" s="200"/>
      <c r="H3" s="200"/>
      <c r="I3" s="200"/>
      <c r="J3" s="193" t="s">
        <v>3</v>
      </c>
      <c r="K3" s="193"/>
      <c r="L3" s="193" t="s">
        <v>1</v>
      </c>
      <c r="M3" s="193"/>
      <c r="N3" s="193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2:29" ht="15.75" customHeight="1" thickBot="1" x14ac:dyDescent="0.6">
      <c r="B4" s="192"/>
      <c r="C4" s="192"/>
      <c r="D4" s="192"/>
      <c r="E4" s="192"/>
      <c r="F4" s="192"/>
      <c r="G4" s="192"/>
      <c r="H4" s="192"/>
    </row>
    <row r="5" spans="2:29" ht="36.75" customHeight="1" thickBot="1" x14ac:dyDescent="0.35">
      <c r="B5" s="178" t="s">
        <v>4</v>
      </c>
      <c r="C5" s="179" t="s">
        <v>5</v>
      </c>
      <c r="D5" s="179" t="s">
        <v>6</v>
      </c>
      <c r="E5" s="201" t="s">
        <v>7</v>
      </c>
      <c r="F5" s="203"/>
      <c r="G5" s="180"/>
      <c r="H5" s="181"/>
      <c r="I5" s="207" t="s">
        <v>8</v>
      </c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8"/>
      <c r="U5" s="53"/>
      <c r="W5" s="201" t="s">
        <v>9</v>
      </c>
      <c r="X5" s="202"/>
      <c r="Y5" s="202"/>
      <c r="Z5" s="202"/>
      <c r="AA5" s="203"/>
      <c r="AB5" s="204" t="s">
        <v>10</v>
      </c>
      <c r="AC5" s="205"/>
    </row>
    <row r="6" spans="2:29" ht="134.25" customHeight="1" thickBot="1" x14ac:dyDescent="0.35">
      <c r="B6" s="167" t="s">
        <v>11</v>
      </c>
      <c r="C6" s="126" t="s">
        <v>12</v>
      </c>
      <c r="D6" s="127" t="s">
        <v>13</v>
      </c>
      <c r="E6" s="175" t="s">
        <v>14</v>
      </c>
      <c r="F6" s="176" t="s">
        <v>15</v>
      </c>
      <c r="G6" s="149" t="s">
        <v>16</v>
      </c>
      <c r="H6" s="78" t="s">
        <v>17</v>
      </c>
      <c r="I6" s="77" t="s">
        <v>18</v>
      </c>
      <c r="J6" s="129" t="s">
        <v>19</v>
      </c>
      <c r="K6" s="130" t="s">
        <v>20</v>
      </c>
      <c r="L6" s="130" t="s">
        <v>21</v>
      </c>
      <c r="M6" s="131" t="s">
        <v>22</v>
      </c>
      <c r="N6" s="61" t="s">
        <v>23</v>
      </c>
      <c r="O6" s="61" t="s">
        <v>24</v>
      </c>
      <c r="P6" s="18" t="s">
        <v>25</v>
      </c>
      <c r="Q6" s="18" t="s">
        <v>26</v>
      </c>
      <c r="R6" s="61" t="s">
        <v>27</v>
      </c>
      <c r="S6" s="61" t="s">
        <v>28</v>
      </c>
      <c r="T6" s="65" t="s">
        <v>29</v>
      </c>
      <c r="U6" s="9" t="s">
        <v>30</v>
      </c>
      <c r="V6" s="9" t="s">
        <v>31</v>
      </c>
      <c r="W6" s="15" t="s">
        <v>32</v>
      </c>
      <c r="X6" s="43" t="s">
        <v>33</v>
      </c>
      <c r="Y6" s="16" t="s">
        <v>34</v>
      </c>
      <c r="Z6" s="18" t="s">
        <v>35</v>
      </c>
      <c r="AA6" s="6" t="s">
        <v>9</v>
      </c>
      <c r="AB6" s="11" t="s">
        <v>36</v>
      </c>
      <c r="AC6" s="10" t="s">
        <v>37</v>
      </c>
    </row>
    <row r="7" spans="2:29" x14ac:dyDescent="0.3">
      <c r="B7" s="5"/>
      <c r="C7" s="5"/>
      <c r="D7" s="87"/>
      <c r="E7" s="168"/>
      <c r="F7" s="177"/>
      <c r="G7" s="150">
        <v>500000</v>
      </c>
      <c r="H7" s="80">
        <v>1950</v>
      </c>
      <c r="I7" s="22">
        <f>G7/H7</f>
        <v>256.41025641025641</v>
      </c>
      <c r="J7" s="132">
        <v>1</v>
      </c>
      <c r="K7" s="132"/>
      <c r="L7" s="133">
        <v>1</v>
      </c>
      <c r="M7" s="134"/>
      <c r="N7" s="59">
        <f>I7*J7</f>
        <v>256.41025641025641</v>
      </c>
      <c r="O7" s="59">
        <f>(G7/1850*K7*1.5)+(G7/1850*L7*2)+(G7/1850*M7*2.33333)</f>
        <v>540.54054054054052</v>
      </c>
      <c r="P7" s="22">
        <f t="shared" ref="P7:P17" si="0">(N7+O7)*0.12</f>
        <v>95.63409563409563</v>
      </c>
      <c r="Q7" s="22">
        <f t="shared" ref="Q7:Q28" si="1">N7*0.1425</f>
        <v>36.538461538461533</v>
      </c>
      <c r="R7" s="59">
        <f>(N7+O7)*0.141</f>
        <v>112.37006237006237</v>
      </c>
      <c r="S7" s="59">
        <f>(N7+O7+P7+Q7+R7)*0.05</f>
        <v>52.074670824670832</v>
      </c>
      <c r="T7" s="118">
        <f>N7+O7+P7+Q7+R7+S7</f>
        <v>1093.5680873180875</v>
      </c>
      <c r="U7" s="54">
        <v>0</v>
      </c>
      <c r="V7" s="45"/>
      <c r="W7" s="12"/>
      <c r="X7" s="33"/>
      <c r="Y7" s="17"/>
      <c r="Z7" s="17"/>
      <c r="AA7" s="118">
        <f>(W7*J58)+(Y7*W7*1)+(W7*Z7*1)</f>
        <v>0</v>
      </c>
      <c r="AB7" s="12"/>
      <c r="AC7" s="7">
        <f>AB7*J61</f>
        <v>0</v>
      </c>
    </row>
    <row r="8" spans="2:29" x14ac:dyDescent="0.3">
      <c r="B8" s="4"/>
      <c r="C8" s="50"/>
      <c r="D8" s="50"/>
      <c r="E8" s="169"/>
      <c r="F8" s="99"/>
      <c r="G8" s="151">
        <v>0</v>
      </c>
      <c r="H8" s="79">
        <v>1950</v>
      </c>
      <c r="I8" s="21">
        <f t="shared" ref="I8:I21" si="2">G8/H8</f>
        <v>0</v>
      </c>
      <c r="J8" s="135"/>
      <c r="K8" s="135"/>
      <c r="L8" s="136"/>
      <c r="M8" s="136"/>
      <c r="N8" s="21">
        <f t="shared" ref="N8:N48" si="3">I8*J8</f>
        <v>0</v>
      </c>
      <c r="O8" s="59">
        <f t="shared" ref="O8:O48" si="4">(G8/1850*K8*1.5)+(G8/1850*L8*2)+(G8/1850*M8*2.33333)</f>
        <v>0</v>
      </c>
      <c r="P8" s="21">
        <f t="shared" si="0"/>
        <v>0</v>
      </c>
      <c r="Q8" s="21">
        <f t="shared" si="1"/>
        <v>0</v>
      </c>
      <c r="R8" s="59">
        <f t="shared" ref="R8:R48" si="5">(N8+O8)*0.141</f>
        <v>0</v>
      </c>
      <c r="S8" s="21">
        <f t="shared" ref="S8:S48" si="6">(N8+O8+P8+Q8+R8)*0.05</f>
        <v>0</v>
      </c>
      <c r="T8" s="8">
        <f t="shared" ref="T8:T48" si="7">N8+O8+P8+Q8+R8+S8</f>
        <v>0</v>
      </c>
      <c r="U8" s="55">
        <v>0</v>
      </c>
      <c r="V8" s="46"/>
      <c r="W8" s="13"/>
      <c r="X8" s="34"/>
      <c r="Y8" s="2"/>
      <c r="Z8" s="51"/>
      <c r="AA8" s="8">
        <f>(W8*J58)+(Y8*W8*1)+(W8*Z8*1)</f>
        <v>0</v>
      </c>
      <c r="AB8" s="13"/>
      <c r="AC8" s="7">
        <f>AB8*J61</f>
        <v>0</v>
      </c>
    </row>
    <row r="9" spans="2:29" x14ac:dyDescent="0.3">
      <c r="B9" s="97"/>
      <c r="C9" s="98"/>
      <c r="D9" s="98"/>
      <c r="E9" s="169"/>
      <c r="F9" s="99"/>
      <c r="G9" s="151">
        <v>0</v>
      </c>
      <c r="H9" s="79">
        <v>1950</v>
      </c>
      <c r="I9" s="21">
        <f t="shared" si="2"/>
        <v>0</v>
      </c>
      <c r="J9" s="135"/>
      <c r="K9" s="135"/>
      <c r="L9" s="136"/>
      <c r="M9" s="136"/>
      <c r="N9" s="21">
        <f t="shared" si="3"/>
        <v>0</v>
      </c>
      <c r="O9" s="59">
        <f t="shared" si="4"/>
        <v>0</v>
      </c>
      <c r="P9" s="21">
        <f t="shared" si="0"/>
        <v>0</v>
      </c>
      <c r="Q9" s="21">
        <f t="shared" si="1"/>
        <v>0</v>
      </c>
      <c r="R9" s="59">
        <f t="shared" si="5"/>
        <v>0</v>
      </c>
      <c r="S9" s="21">
        <f t="shared" si="6"/>
        <v>0</v>
      </c>
      <c r="T9" s="8">
        <f t="shared" si="7"/>
        <v>0</v>
      </c>
      <c r="U9" s="55">
        <v>0</v>
      </c>
      <c r="V9" s="46"/>
      <c r="W9" s="13"/>
      <c r="X9" s="34"/>
      <c r="Y9" s="2"/>
      <c r="Z9" s="51"/>
      <c r="AA9" s="8">
        <f>(W9*J58)+(Y9*W9*1)+(W9*Z9*1)</f>
        <v>0</v>
      </c>
      <c r="AB9" s="13"/>
      <c r="AC9" s="7">
        <f>AB9*J61</f>
        <v>0</v>
      </c>
    </row>
    <row r="10" spans="2:29" x14ac:dyDescent="0.3">
      <c r="B10" s="97"/>
      <c r="C10" s="100"/>
      <c r="D10" s="100"/>
      <c r="E10" s="170"/>
      <c r="F10" s="99"/>
      <c r="G10" s="151">
        <v>0</v>
      </c>
      <c r="H10" s="79">
        <v>1950</v>
      </c>
      <c r="I10" s="21">
        <f t="shared" si="2"/>
        <v>0</v>
      </c>
      <c r="J10" s="135"/>
      <c r="K10" s="135"/>
      <c r="L10" s="136"/>
      <c r="M10" s="136"/>
      <c r="N10" s="21">
        <f t="shared" si="3"/>
        <v>0</v>
      </c>
      <c r="O10" s="59">
        <f t="shared" si="4"/>
        <v>0</v>
      </c>
      <c r="P10" s="21">
        <f t="shared" si="0"/>
        <v>0</v>
      </c>
      <c r="Q10" s="21">
        <f t="shared" si="1"/>
        <v>0</v>
      </c>
      <c r="R10" s="59">
        <f t="shared" si="5"/>
        <v>0</v>
      </c>
      <c r="S10" s="21">
        <f t="shared" si="6"/>
        <v>0</v>
      </c>
      <c r="T10" s="8">
        <f t="shared" si="7"/>
        <v>0</v>
      </c>
      <c r="U10" s="55">
        <v>0</v>
      </c>
      <c r="V10" s="46"/>
      <c r="W10" s="68"/>
      <c r="X10" s="34"/>
      <c r="Y10" s="2"/>
      <c r="Z10" s="51"/>
      <c r="AA10" s="8">
        <f>(W10*J58)+(Y10*W10*1)+(W10*Z10*1)</f>
        <v>0</v>
      </c>
      <c r="AB10" s="13"/>
      <c r="AC10" s="7">
        <f>AB10*J61</f>
        <v>0</v>
      </c>
    </row>
    <row r="11" spans="2:29" x14ac:dyDescent="0.3">
      <c r="B11" s="97"/>
      <c r="C11" s="98"/>
      <c r="D11" s="98"/>
      <c r="E11" s="170"/>
      <c r="F11" s="99"/>
      <c r="G11" s="151">
        <v>0</v>
      </c>
      <c r="H11" s="79">
        <v>1950</v>
      </c>
      <c r="I11" s="21">
        <f t="shared" si="2"/>
        <v>0</v>
      </c>
      <c r="J11" s="135"/>
      <c r="K11" s="135"/>
      <c r="L11" s="136"/>
      <c r="M11" s="136"/>
      <c r="N11" s="21">
        <f t="shared" si="3"/>
        <v>0</v>
      </c>
      <c r="O11" s="59">
        <f t="shared" si="4"/>
        <v>0</v>
      </c>
      <c r="P11" s="21">
        <f t="shared" si="0"/>
        <v>0</v>
      </c>
      <c r="Q11" s="21">
        <f t="shared" si="1"/>
        <v>0</v>
      </c>
      <c r="R11" s="59">
        <f t="shared" si="5"/>
        <v>0</v>
      </c>
      <c r="S11" s="21">
        <f t="shared" si="6"/>
        <v>0</v>
      </c>
      <c r="T11" s="8">
        <f t="shared" si="7"/>
        <v>0</v>
      </c>
      <c r="U11" s="55">
        <v>0</v>
      </c>
      <c r="V11" s="46"/>
      <c r="W11" s="67"/>
      <c r="X11" s="34"/>
      <c r="Y11" s="2"/>
      <c r="Z11" s="51"/>
      <c r="AA11" s="8">
        <f>(W11*J58)+(Y11*W11*1)+(W11*Z11*1)</f>
        <v>0</v>
      </c>
      <c r="AB11" s="13"/>
      <c r="AC11" s="7">
        <f>AB11*J61</f>
        <v>0</v>
      </c>
    </row>
    <row r="12" spans="2:29" x14ac:dyDescent="0.3">
      <c r="B12" s="97"/>
      <c r="C12" s="98"/>
      <c r="D12" s="98"/>
      <c r="E12" s="170"/>
      <c r="F12" s="99"/>
      <c r="G12" s="151">
        <v>0</v>
      </c>
      <c r="H12" s="79">
        <v>1950</v>
      </c>
      <c r="I12" s="21">
        <f t="shared" si="2"/>
        <v>0</v>
      </c>
      <c r="J12" s="135"/>
      <c r="K12" s="135"/>
      <c r="L12" s="136"/>
      <c r="M12" s="136"/>
      <c r="N12" s="21">
        <f t="shared" si="3"/>
        <v>0</v>
      </c>
      <c r="O12" s="59">
        <f t="shared" si="4"/>
        <v>0</v>
      </c>
      <c r="P12" s="21">
        <f t="shared" si="0"/>
        <v>0</v>
      </c>
      <c r="Q12" s="21">
        <f t="shared" si="1"/>
        <v>0</v>
      </c>
      <c r="R12" s="59">
        <f t="shared" si="5"/>
        <v>0</v>
      </c>
      <c r="S12" s="21">
        <f t="shared" si="6"/>
        <v>0</v>
      </c>
      <c r="T12" s="8">
        <f t="shared" si="7"/>
        <v>0</v>
      </c>
      <c r="U12" s="55">
        <v>0</v>
      </c>
      <c r="V12" s="46"/>
      <c r="W12" s="13"/>
      <c r="X12" s="34"/>
      <c r="Y12" s="2"/>
      <c r="Z12" s="51"/>
      <c r="AA12" s="8">
        <f>(W12*J58)+(Y12*W12*1)+(W12*Z12*1)</f>
        <v>0</v>
      </c>
      <c r="AB12" s="13"/>
      <c r="AC12" s="7">
        <f>AB12*J61</f>
        <v>0</v>
      </c>
    </row>
    <row r="13" spans="2:29" x14ac:dyDescent="0.3">
      <c r="B13" s="97"/>
      <c r="C13" s="100"/>
      <c r="D13" s="100"/>
      <c r="E13" s="170"/>
      <c r="F13" s="99"/>
      <c r="G13" s="151">
        <v>0</v>
      </c>
      <c r="H13" s="79">
        <v>1950</v>
      </c>
      <c r="I13" s="21">
        <f t="shared" si="2"/>
        <v>0</v>
      </c>
      <c r="J13" s="135"/>
      <c r="K13" s="135"/>
      <c r="L13" s="136"/>
      <c r="M13" s="136"/>
      <c r="N13" s="21">
        <f t="shared" si="3"/>
        <v>0</v>
      </c>
      <c r="O13" s="59">
        <f t="shared" si="4"/>
        <v>0</v>
      </c>
      <c r="P13" s="21">
        <f t="shared" si="0"/>
        <v>0</v>
      </c>
      <c r="Q13" s="21">
        <f t="shared" ref="Q13" si="8">N13*0.1425</f>
        <v>0</v>
      </c>
      <c r="R13" s="59">
        <f t="shared" si="5"/>
        <v>0</v>
      </c>
      <c r="S13" s="21">
        <f t="shared" si="6"/>
        <v>0</v>
      </c>
      <c r="T13" s="8">
        <f t="shared" si="7"/>
        <v>0</v>
      </c>
      <c r="U13" s="55">
        <v>0</v>
      </c>
      <c r="V13" s="46"/>
      <c r="W13" s="68"/>
      <c r="X13" s="34"/>
      <c r="Y13" s="2"/>
      <c r="Z13" s="51"/>
      <c r="AA13" s="8">
        <f>(W13*J58)+(Y13*W13*1)+(W13*Z13*1)</f>
        <v>0</v>
      </c>
      <c r="AB13" s="13"/>
      <c r="AC13" s="7">
        <f>AB13*J61</f>
        <v>0</v>
      </c>
    </row>
    <row r="14" spans="2:29" x14ac:dyDescent="0.3">
      <c r="B14" s="97"/>
      <c r="C14" s="98"/>
      <c r="D14" s="98"/>
      <c r="E14" s="170"/>
      <c r="F14" s="99"/>
      <c r="G14" s="151">
        <v>0</v>
      </c>
      <c r="H14" s="79">
        <v>1950</v>
      </c>
      <c r="I14" s="21">
        <f t="shared" si="2"/>
        <v>0</v>
      </c>
      <c r="J14" s="135"/>
      <c r="K14" s="135"/>
      <c r="L14" s="136"/>
      <c r="M14" s="136"/>
      <c r="N14" s="21">
        <f t="shared" si="3"/>
        <v>0</v>
      </c>
      <c r="O14" s="59">
        <f t="shared" si="4"/>
        <v>0</v>
      </c>
      <c r="P14" s="21">
        <f t="shared" si="0"/>
        <v>0</v>
      </c>
      <c r="Q14" s="21">
        <f t="shared" si="1"/>
        <v>0</v>
      </c>
      <c r="R14" s="59">
        <f t="shared" si="5"/>
        <v>0</v>
      </c>
      <c r="S14" s="21">
        <f t="shared" si="6"/>
        <v>0</v>
      </c>
      <c r="T14" s="8">
        <f t="shared" si="7"/>
        <v>0</v>
      </c>
      <c r="U14" s="55">
        <v>0</v>
      </c>
      <c r="V14" s="46"/>
      <c r="W14" s="67"/>
      <c r="X14" s="34"/>
      <c r="Y14" s="2"/>
      <c r="Z14" s="51"/>
      <c r="AA14" s="8">
        <f>(W14*J58)+(Y14*W14*1)+(W14*Z14*1)</f>
        <v>0</v>
      </c>
      <c r="AB14" s="13"/>
      <c r="AC14" s="7">
        <f>AB14*J61</f>
        <v>0</v>
      </c>
    </row>
    <row r="15" spans="2:29" x14ac:dyDescent="0.3">
      <c r="B15" s="97"/>
      <c r="C15" s="98"/>
      <c r="D15" s="98"/>
      <c r="E15" s="170"/>
      <c r="F15" s="99"/>
      <c r="G15" s="151">
        <v>0</v>
      </c>
      <c r="H15" s="79">
        <v>1950</v>
      </c>
      <c r="I15" s="21">
        <f t="shared" si="2"/>
        <v>0</v>
      </c>
      <c r="J15" s="135"/>
      <c r="K15" s="135"/>
      <c r="L15" s="136"/>
      <c r="M15" s="136"/>
      <c r="N15" s="21">
        <f t="shared" si="3"/>
        <v>0</v>
      </c>
      <c r="O15" s="59">
        <f t="shared" si="4"/>
        <v>0</v>
      </c>
      <c r="P15" s="21">
        <f t="shared" si="0"/>
        <v>0</v>
      </c>
      <c r="Q15" s="21">
        <f t="shared" si="1"/>
        <v>0</v>
      </c>
      <c r="R15" s="59">
        <f t="shared" si="5"/>
        <v>0</v>
      </c>
      <c r="S15" s="21">
        <f t="shared" si="6"/>
        <v>0</v>
      </c>
      <c r="T15" s="8">
        <f t="shared" si="7"/>
        <v>0</v>
      </c>
      <c r="U15" s="55">
        <v>0</v>
      </c>
      <c r="V15" s="46"/>
      <c r="W15" s="13"/>
      <c r="X15" s="34"/>
      <c r="Y15" s="2"/>
      <c r="Z15" s="51"/>
      <c r="AA15" s="8">
        <f>(W15*J58)+(Y15*W15*1)+(W15*Z15*1)</f>
        <v>0</v>
      </c>
      <c r="AB15" s="13"/>
      <c r="AC15" s="7">
        <f>AB15*J61</f>
        <v>0</v>
      </c>
    </row>
    <row r="16" spans="2:29" x14ac:dyDescent="0.3">
      <c r="B16" s="97"/>
      <c r="C16" s="98"/>
      <c r="D16" s="98"/>
      <c r="E16" s="170"/>
      <c r="F16" s="99"/>
      <c r="G16" s="151">
        <v>0</v>
      </c>
      <c r="H16" s="79">
        <v>1950</v>
      </c>
      <c r="I16" s="21">
        <f t="shared" si="2"/>
        <v>0</v>
      </c>
      <c r="J16" s="135"/>
      <c r="K16" s="135"/>
      <c r="L16" s="136"/>
      <c r="M16" s="136"/>
      <c r="N16" s="21">
        <f t="shared" si="3"/>
        <v>0</v>
      </c>
      <c r="O16" s="59">
        <f t="shared" si="4"/>
        <v>0</v>
      </c>
      <c r="P16" s="21">
        <f t="shared" si="0"/>
        <v>0</v>
      </c>
      <c r="Q16" s="21">
        <f t="shared" si="1"/>
        <v>0</v>
      </c>
      <c r="R16" s="59">
        <f t="shared" si="5"/>
        <v>0</v>
      </c>
      <c r="S16" s="21">
        <f t="shared" si="6"/>
        <v>0</v>
      </c>
      <c r="T16" s="8">
        <f t="shared" si="7"/>
        <v>0</v>
      </c>
      <c r="U16" s="55">
        <v>0</v>
      </c>
      <c r="V16" s="46"/>
      <c r="W16" s="13"/>
      <c r="X16" s="34"/>
      <c r="Y16" s="2"/>
      <c r="Z16" s="51"/>
      <c r="AA16" s="8">
        <f>(W16*J58)+(Y16*W16*1)+(W16*Z16*1)</f>
        <v>0</v>
      </c>
      <c r="AB16" s="13"/>
      <c r="AC16" s="7">
        <f>AB16*J61</f>
        <v>0</v>
      </c>
    </row>
    <row r="17" spans="2:29" x14ac:dyDescent="0.3">
      <c r="B17" s="97"/>
      <c r="C17" s="98"/>
      <c r="D17" s="98"/>
      <c r="E17" s="170"/>
      <c r="F17" s="99"/>
      <c r="G17" s="151">
        <v>0</v>
      </c>
      <c r="H17" s="79">
        <v>1950</v>
      </c>
      <c r="I17" s="21">
        <f t="shared" si="2"/>
        <v>0</v>
      </c>
      <c r="J17" s="135"/>
      <c r="K17" s="135"/>
      <c r="L17" s="136"/>
      <c r="M17" s="136"/>
      <c r="N17" s="21">
        <f t="shared" si="3"/>
        <v>0</v>
      </c>
      <c r="O17" s="59">
        <f t="shared" si="4"/>
        <v>0</v>
      </c>
      <c r="P17" s="21">
        <f t="shared" si="0"/>
        <v>0</v>
      </c>
      <c r="Q17" s="21">
        <f t="shared" si="1"/>
        <v>0</v>
      </c>
      <c r="R17" s="59">
        <f t="shared" si="5"/>
        <v>0</v>
      </c>
      <c r="S17" s="21">
        <f t="shared" si="6"/>
        <v>0</v>
      </c>
      <c r="T17" s="8">
        <f t="shared" si="7"/>
        <v>0</v>
      </c>
      <c r="U17" s="55">
        <v>0</v>
      </c>
      <c r="V17" s="46"/>
      <c r="W17" s="13"/>
      <c r="X17" s="34"/>
      <c r="Y17" s="2"/>
      <c r="Z17" s="51"/>
      <c r="AA17" s="8">
        <f>(W17*J58)+(Y17*W17*1)+(W17*Z17*1)</f>
        <v>0</v>
      </c>
      <c r="AB17" s="13"/>
      <c r="AC17" s="7">
        <f>AB17*J61</f>
        <v>0</v>
      </c>
    </row>
    <row r="18" spans="2:29" x14ac:dyDescent="0.3">
      <c r="B18" s="97"/>
      <c r="C18" s="98"/>
      <c r="D18" s="98"/>
      <c r="E18" s="170"/>
      <c r="F18" s="99"/>
      <c r="G18" s="151">
        <v>0</v>
      </c>
      <c r="H18" s="79">
        <v>1950</v>
      </c>
      <c r="I18" s="21">
        <f t="shared" si="2"/>
        <v>0</v>
      </c>
      <c r="J18" s="135"/>
      <c r="K18" s="135"/>
      <c r="L18" s="136"/>
      <c r="M18" s="136"/>
      <c r="N18" s="21">
        <f t="shared" si="3"/>
        <v>0</v>
      </c>
      <c r="O18" s="59">
        <f t="shared" si="4"/>
        <v>0</v>
      </c>
      <c r="P18" s="21">
        <f>(N18+O18)*0.12</f>
        <v>0</v>
      </c>
      <c r="Q18" s="21">
        <f t="shared" si="1"/>
        <v>0</v>
      </c>
      <c r="R18" s="59">
        <f t="shared" si="5"/>
        <v>0</v>
      </c>
      <c r="S18" s="21">
        <f t="shared" si="6"/>
        <v>0</v>
      </c>
      <c r="T18" s="8">
        <f t="shared" si="7"/>
        <v>0</v>
      </c>
      <c r="U18" s="55">
        <v>0</v>
      </c>
      <c r="V18" s="46"/>
      <c r="W18" s="66"/>
      <c r="X18" s="34"/>
      <c r="Y18" s="2"/>
      <c r="Z18" s="51"/>
      <c r="AA18" s="8">
        <f>(W18*J58)+(Y18*W18*1)+(W18*Z18*1)</f>
        <v>0</v>
      </c>
      <c r="AB18" s="13"/>
      <c r="AC18" s="7">
        <f>AB18*J61</f>
        <v>0</v>
      </c>
    </row>
    <row r="19" spans="2:29" x14ac:dyDescent="0.3">
      <c r="B19" s="97"/>
      <c r="C19" s="98"/>
      <c r="D19" s="98"/>
      <c r="E19" s="170"/>
      <c r="F19" s="99"/>
      <c r="G19" s="151">
        <v>0</v>
      </c>
      <c r="H19" s="79">
        <v>1950</v>
      </c>
      <c r="I19" s="21">
        <f t="shared" si="2"/>
        <v>0</v>
      </c>
      <c r="J19" s="135"/>
      <c r="K19" s="135"/>
      <c r="L19" s="136"/>
      <c r="M19" s="136"/>
      <c r="N19" s="21">
        <f t="shared" si="3"/>
        <v>0</v>
      </c>
      <c r="O19" s="59">
        <f t="shared" si="4"/>
        <v>0</v>
      </c>
      <c r="P19" s="21">
        <f t="shared" ref="P19:P48" si="9">(N19+O19)*0.12</f>
        <v>0</v>
      </c>
      <c r="Q19" s="21">
        <f t="shared" si="1"/>
        <v>0</v>
      </c>
      <c r="R19" s="59">
        <f t="shared" si="5"/>
        <v>0</v>
      </c>
      <c r="S19" s="21">
        <f t="shared" si="6"/>
        <v>0</v>
      </c>
      <c r="T19" s="8">
        <f t="shared" si="7"/>
        <v>0</v>
      </c>
      <c r="U19" s="55">
        <v>0</v>
      </c>
      <c r="V19" s="46"/>
      <c r="W19" s="68"/>
      <c r="X19" s="34"/>
      <c r="Y19" s="2"/>
      <c r="Z19" s="51"/>
      <c r="AA19" s="8">
        <f>(W19*J58)+(Y19*W19*1)+(W19*Z19*1)</f>
        <v>0</v>
      </c>
      <c r="AB19" s="13"/>
      <c r="AC19" s="7">
        <f>AB19*J61</f>
        <v>0</v>
      </c>
    </row>
    <row r="20" spans="2:29" x14ac:dyDescent="0.3">
      <c r="B20" s="97"/>
      <c r="C20" s="98"/>
      <c r="D20" s="98"/>
      <c r="E20" s="170"/>
      <c r="F20" s="99"/>
      <c r="G20" s="151">
        <v>0</v>
      </c>
      <c r="H20" s="79">
        <v>1950</v>
      </c>
      <c r="I20" s="21">
        <f t="shared" si="2"/>
        <v>0</v>
      </c>
      <c r="J20" s="135"/>
      <c r="K20" s="135"/>
      <c r="L20" s="136"/>
      <c r="M20" s="136"/>
      <c r="N20" s="21">
        <f t="shared" si="3"/>
        <v>0</v>
      </c>
      <c r="O20" s="59">
        <f t="shared" si="4"/>
        <v>0</v>
      </c>
      <c r="P20" s="21">
        <f t="shared" si="9"/>
        <v>0</v>
      </c>
      <c r="Q20" s="21">
        <f t="shared" si="1"/>
        <v>0</v>
      </c>
      <c r="R20" s="59">
        <f t="shared" si="5"/>
        <v>0</v>
      </c>
      <c r="S20" s="21">
        <f t="shared" si="6"/>
        <v>0</v>
      </c>
      <c r="T20" s="8">
        <f t="shared" si="7"/>
        <v>0</v>
      </c>
      <c r="U20" s="55">
        <v>0</v>
      </c>
      <c r="V20" s="46"/>
      <c r="W20" s="13"/>
      <c r="X20" s="34"/>
      <c r="Y20" s="2"/>
      <c r="Z20" s="51"/>
      <c r="AA20" s="8">
        <f>(W20*J58)+(Y20*W20*1)+(W20*Z20*1)</f>
        <v>0</v>
      </c>
      <c r="AB20" s="13"/>
      <c r="AC20" s="7">
        <f>AB20*J61</f>
        <v>0</v>
      </c>
    </row>
    <row r="21" spans="2:29" x14ac:dyDescent="0.3">
      <c r="B21" s="97"/>
      <c r="C21" s="98"/>
      <c r="D21" s="98"/>
      <c r="E21" s="170"/>
      <c r="F21" s="99"/>
      <c r="G21" s="151">
        <v>0</v>
      </c>
      <c r="H21" s="79">
        <v>1950</v>
      </c>
      <c r="I21" s="21">
        <f t="shared" si="2"/>
        <v>0</v>
      </c>
      <c r="J21" s="135"/>
      <c r="K21" s="135"/>
      <c r="L21" s="136"/>
      <c r="M21" s="136"/>
      <c r="N21" s="21">
        <f t="shared" si="3"/>
        <v>0</v>
      </c>
      <c r="O21" s="59">
        <f t="shared" si="4"/>
        <v>0</v>
      </c>
      <c r="P21" s="21">
        <f t="shared" si="9"/>
        <v>0</v>
      </c>
      <c r="Q21" s="21">
        <f t="shared" si="1"/>
        <v>0</v>
      </c>
      <c r="R21" s="59">
        <f t="shared" si="5"/>
        <v>0</v>
      </c>
      <c r="S21" s="21">
        <f t="shared" si="6"/>
        <v>0</v>
      </c>
      <c r="T21" s="8">
        <f t="shared" si="7"/>
        <v>0</v>
      </c>
      <c r="U21" s="55">
        <v>0</v>
      </c>
      <c r="V21" s="46"/>
      <c r="W21" s="13"/>
      <c r="X21" s="34"/>
      <c r="Y21" s="2"/>
      <c r="Z21" s="51"/>
      <c r="AA21" s="8">
        <f>(W21*J58)+(Y21*W21*1)+(W21*Z21*1)</f>
        <v>0</v>
      </c>
      <c r="AB21" s="13"/>
      <c r="AC21" s="7">
        <f>AB21*J61</f>
        <v>0</v>
      </c>
    </row>
    <row r="22" spans="2:29" x14ac:dyDescent="0.3">
      <c r="B22" s="97"/>
      <c r="C22" s="98"/>
      <c r="D22" s="98"/>
      <c r="E22" s="170"/>
      <c r="F22" s="99"/>
      <c r="G22" s="151">
        <v>0</v>
      </c>
      <c r="H22" s="79">
        <v>1950</v>
      </c>
      <c r="I22" s="21">
        <f t="shared" ref="I22:I48" si="10">G22/H22</f>
        <v>0</v>
      </c>
      <c r="J22" s="135"/>
      <c r="K22" s="135"/>
      <c r="L22" s="136"/>
      <c r="M22" s="136"/>
      <c r="N22" s="21">
        <f t="shared" si="3"/>
        <v>0</v>
      </c>
      <c r="O22" s="59">
        <f t="shared" si="4"/>
        <v>0</v>
      </c>
      <c r="P22" s="21">
        <f t="shared" si="9"/>
        <v>0</v>
      </c>
      <c r="Q22" s="21">
        <f t="shared" si="1"/>
        <v>0</v>
      </c>
      <c r="R22" s="59">
        <f t="shared" si="5"/>
        <v>0</v>
      </c>
      <c r="S22" s="21">
        <f t="shared" si="6"/>
        <v>0</v>
      </c>
      <c r="T22" s="8">
        <f t="shared" si="7"/>
        <v>0</v>
      </c>
      <c r="U22" s="55">
        <v>0</v>
      </c>
      <c r="V22" s="46"/>
      <c r="W22" s="13"/>
      <c r="X22" s="34"/>
      <c r="Y22" s="2"/>
      <c r="Z22" s="51"/>
      <c r="AA22" s="8">
        <f>(W22*J58)+(Y22*W22*1)+(W22*Z22*1)</f>
        <v>0</v>
      </c>
      <c r="AB22" s="13"/>
      <c r="AC22" s="7">
        <f>AB22*J61</f>
        <v>0</v>
      </c>
    </row>
    <row r="23" spans="2:29" x14ac:dyDescent="0.3">
      <c r="B23" s="97"/>
      <c r="C23" s="98"/>
      <c r="D23" s="98"/>
      <c r="E23" s="170"/>
      <c r="F23" s="99"/>
      <c r="G23" s="151">
        <v>0</v>
      </c>
      <c r="H23" s="79">
        <v>1950</v>
      </c>
      <c r="I23" s="21">
        <f t="shared" si="10"/>
        <v>0</v>
      </c>
      <c r="J23" s="135"/>
      <c r="K23" s="135"/>
      <c r="L23" s="136"/>
      <c r="M23" s="136"/>
      <c r="N23" s="21">
        <f t="shared" si="3"/>
        <v>0</v>
      </c>
      <c r="O23" s="59">
        <f t="shared" si="4"/>
        <v>0</v>
      </c>
      <c r="P23" s="21">
        <f t="shared" si="9"/>
        <v>0</v>
      </c>
      <c r="Q23" s="21">
        <f t="shared" ref="Q23" si="11">N23*0.1425</f>
        <v>0</v>
      </c>
      <c r="R23" s="59">
        <f t="shared" si="5"/>
        <v>0</v>
      </c>
      <c r="S23" s="21">
        <f t="shared" si="6"/>
        <v>0</v>
      </c>
      <c r="T23" s="8">
        <f t="shared" si="7"/>
        <v>0</v>
      </c>
      <c r="U23" s="55">
        <v>0</v>
      </c>
      <c r="V23" s="46"/>
      <c r="W23" s="13"/>
      <c r="X23" s="34"/>
      <c r="Y23" s="2"/>
      <c r="Z23" s="51"/>
      <c r="AA23" s="8">
        <f>(W23*J58)+(Y23*W23*1)+(W23*Z23*1)</f>
        <v>0</v>
      </c>
      <c r="AB23" s="13"/>
      <c r="AC23" s="7">
        <f>AB23*J61</f>
        <v>0</v>
      </c>
    </row>
    <row r="24" spans="2:29" x14ac:dyDescent="0.3">
      <c r="B24" s="97"/>
      <c r="C24" s="98"/>
      <c r="D24" s="98"/>
      <c r="E24" s="170"/>
      <c r="F24" s="99"/>
      <c r="G24" s="151">
        <v>0</v>
      </c>
      <c r="H24" s="79">
        <v>1950</v>
      </c>
      <c r="I24" s="21">
        <f t="shared" si="10"/>
        <v>0</v>
      </c>
      <c r="J24" s="135"/>
      <c r="K24" s="135"/>
      <c r="L24" s="136"/>
      <c r="M24" s="136"/>
      <c r="N24" s="21">
        <f t="shared" si="3"/>
        <v>0</v>
      </c>
      <c r="O24" s="59">
        <f t="shared" si="4"/>
        <v>0</v>
      </c>
      <c r="P24" s="21">
        <f t="shared" si="9"/>
        <v>0</v>
      </c>
      <c r="Q24" s="21">
        <f t="shared" si="1"/>
        <v>0</v>
      </c>
      <c r="R24" s="59">
        <f t="shared" si="5"/>
        <v>0</v>
      </c>
      <c r="S24" s="21">
        <f t="shared" si="6"/>
        <v>0</v>
      </c>
      <c r="T24" s="8">
        <f t="shared" si="7"/>
        <v>0</v>
      </c>
      <c r="U24" s="55">
        <v>0</v>
      </c>
      <c r="V24" s="46"/>
      <c r="W24" s="13"/>
      <c r="X24" s="34"/>
      <c r="Y24" s="2"/>
      <c r="Z24" s="51"/>
      <c r="AA24" s="8">
        <f>(W24*J58)+(Y24*W24*1)+(W24*Z24*1)</f>
        <v>0</v>
      </c>
      <c r="AB24" s="13"/>
      <c r="AC24" s="7">
        <f>AB24*J61</f>
        <v>0</v>
      </c>
    </row>
    <row r="25" spans="2:29" x14ac:dyDescent="0.3">
      <c r="B25" s="97"/>
      <c r="C25" s="97"/>
      <c r="D25" s="98"/>
      <c r="E25" s="170"/>
      <c r="F25" s="99"/>
      <c r="G25" s="152">
        <v>0</v>
      </c>
      <c r="H25" s="79">
        <v>1950</v>
      </c>
      <c r="I25" s="21">
        <f t="shared" si="10"/>
        <v>0</v>
      </c>
      <c r="J25" s="135"/>
      <c r="K25" s="135"/>
      <c r="L25" s="136"/>
      <c r="M25" s="136"/>
      <c r="N25" s="21">
        <f t="shared" si="3"/>
        <v>0</v>
      </c>
      <c r="O25" s="59">
        <f t="shared" si="4"/>
        <v>0</v>
      </c>
      <c r="P25" s="21">
        <f t="shared" si="9"/>
        <v>0</v>
      </c>
      <c r="Q25" s="21">
        <f t="shared" si="1"/>
        <v>0</v>
      </c>
      <c r="R25" s="59">
        <f t="shared" si="5"/>
        <v>0</v>
      </c>
      <c r="S25" s="21">
        <f t="shared" si="6"/>
        <v>0</v>
      </c>
      <c r="T25" s="8">
        <f t="shared" si="7"/>
        <v>0</v>
      </c>
      <c r="U25" s="55">
        <v>0</v>
      </c>
      <c r="V25" s="46"/>
      <c r="W25" s="13"/>
      <c r="X25" s="34"/>
      <c r="Y25" s="2"/>
      <c r="Z25" s="51"/>
      <c r="AA25" s="8">
        <f>(W25*J58)+(Y25*W25*1)+(W25*Z25*1)</f>
        <v>0</v>
      </c>
      <c r="AB25" s="13"/>
      <c r="AC25" s="7">
        <f>AB25*J61</f>
        <v>0</v>
      </c>
    </row>
    <row r="26" spans="2:29" x14ac:dyDescent="0.3">
      <c r="B26" s="97"/>
      <c r="C26" s="101"/>
      <c r="D26" s="101"/>
      <c r="E26" s="171"/>
      <c r="F26" s="102"/>
      <c r="G26" s="153">
        <v>0</v>
      </c>
      <c r="H26" s="73">
        <v>1950</v>
      </c>
      <c r="I26" s="21">
        <f t="shared" si="10"/>
        <v>0</v>
      </c>
      <c r="J26" s="135"/>
      <c r="K26" s="135"/>
      <c r="L26" s="136"/>
      <c r="M26" s="136"/>
      <c r="N26" s="21">
        <f t="shared" si="3"/>
        <v>0</v>
      </c>
      <c r="O26" s="59">
        <f t="shared" si="4"/>
        <v>0</v>
      </c>
      <c r="P26" s="21">
        <f t="shared" si="9"/>
        <v>0</v>
      </c>
      <c r="Q26" s="21">
        <f t="shared" si="1"/>
        <v>0</v>
      </c>
      <c r="R26" s="59">
        <f t="shared" si="5"/>
        <v>0</v>
      </c>
      <c r="S26" s="21">
        <f t="shared" si="6"/>
        <v>0</v>
      </c>
      <c r="T26" s="8">
        <f t="shared" si="7"/>
        <v>0</v>
      </c>
      <c r="U26" s="55">
        <v>0</v>
      </c>
      <c r="V26" s="46"/>
      <c r="W26" s="13"/>
      <c r="X26" s="34"/>
      <c r="Y26" s="2"/>
      <c r="Z26" s="51"/>
      <c r="AA26" s="8">
        <f>(W26*J58)+(Y26*W26*1)+(W26*Z26*1)</f>
        <v>0</v>
      </c>
      <c r="AB26" s="13"/>
      <c r="AC26" s="7">
        <f>AB26*J61</f>
        <v>0</v>
      </c>
    </row>
    <row r="27" spans="2:29" x14ac:dyDescent="0.3">
      <c r="B27" s="97"/>
      <c r="C27" s="100"/>
      <c r="D27" s="100"/>
      <c r="E27" s="170"/>
      <c r="F27" s="103"/>
      <c r="G27" s="154">
        <v>0</v>
      </c>
      <c r="H27" s="73">
        <v>1950</v>
      </c>
      <c r="I27" s="21">
        <f t="shared" si="10"/>
        <v>0</v>
      </c>
      <c r="J27" s="135"/>
      <c r="K27" s="135"/>
      <c r="L27" s="136"/>
      <c r="M27" s="136"/>
      <c r="N27" s="21">
        <f t="shared" si="3"/>
        <v>0</v>
      </c>
      <c r="O27" s="59">
        <f t="shared" si="4"/>
        <v>0</v>
      </c>
      <c r="P27" s="21">
        <f t="shared" si="9"/>
        <v>0</v>
      </c>
      <c r="Q27" s="21">
        <f t="shared" si="1"/>
        <v>0</v>
      </c>
      <c r="R27" s="59">
        <f t="shared" si="5"/>
        <v>0</v>
      </c>
      <c r="S27" s="21">
        <f t="shared" si="6"/>
        <v>0</v>
      </c>
      <c r="T27" s="8">
        <f t="shared" si="7"/>
        <v>0</v>
      </c>
      <c r="U27" s="55">
        <v>0</v>
      </c>
      <c r="V27" s="46"/>
      <c r="W27" s="13"/>
      <c r="X27" s="34"/>
      <c r="Y27" s="2"/>
      <c r="Z27" s="51"/>
      <c r="AA27" s="8">
        <f>(W27*J58)+(Y27*W27*1)+(W27*Z27*1)</f>
        <v>0</v>
      </c>
      <c r="AB27" s="13"/>
      <c r="AC27" s="7">
        <f>AB27*J61</f>
        <v>0</v>
      </c>
    </row>
    <row r="28" spans="2:29" x14ac:dyDescent="0.3">
      <c r="B28" s="97"/>
      <c r="C28" s="98"/>
      <c r="D28" s="98"/>
      <c r="E28" s="170"/>
      <c r="F28" s="103"/>
      <c r="G28" s="154">
        <v>0</v>
      </c>
      <c r="H28" s="73">
        <v>1950</v>
      </c>
      <c r="I28" s="21">
        <f t="shared" si="10"/>
        <v>0</v>
      </c>
      <c r="J28" s="135"/>
      <c r="K28" s="135"/>
      <c r="L28" s="136"/>
      <c r="M28" s="136"/>
      <c r="N28" s="21">
        <f t="shared" si="3"/>
        <v>0</v>
      </c>
      <c r="O28" s="59">
        <f t="shared" si="4"/>
        <v>0</v>
      </c>
      <c r="P28" s="21">
        <f t="shared" si="9"/>
        <v>0</v>
      </c>
      <c r="Q28" s="21">
        <f t="shared" si="1"/>
        <v>0</v>
      </c>
      <c r="R28" s="59">
        <f t="shared" si="5"/>
        <v>0</v>
      </c>
      <c r="S28" s="21">
        <f t="shared" si="6"/>
        <v>0</v>
      </c>
      <c r="T28" s="8">
        <f t="shared" si="7"/>
        <v>0</v>
      </c>
      <c r="U28" s="55">
        <v>0</v>
      </c>
      <c r="V28" s="46"/>
      <c r="W28" s="13"/>
      <c r="X28" s="34"/>
      <c r="Y28" s="2"/>
      <c r="Z28" s="51"/>
      <c r="AA28" s="8">
        <f>(W28*J58)+(Y28*W28*1)+(W28*Z28*1)</f>
        <v>0</v>
      </c>
      <c r="AB28" s="13"/>
      <c r="AC28" s="7">
        <f>AB28*J61</f>
        <v>0</v>
      </c>
    </row>
    <row r="29" spans="2:29" x14ac:dyDescent="0.3">
      <c r="B29" s="97"/>
      <c r="C29" s="98"/>
      <c r="D29" s="98"/>
      <c r="E29" s="170"/>
      <c r="F29" s="103"/>
      <c r="G29" s="154">
        <v>0</v>
      </c>
      <c r="H29" s="73">
        <v>1950</v>
      </c>
      <c r="I29" s="21">
        <f t="shared" si="10"/>
        <v>0</v>
      </c>
      <c r="J29" s="135"/>
      <c r="K29" s="135"/>
      <c r="L29" s="136"/>
      <c r="M29" s="136"/>
      <c r="N29" s="21">
        <f t="shared" si="3"/>
        <v>0</v>
      </c>
      <c r="O29" s="59">
        <f t="shared" si="4"/>
        <v>0</v>
      </c>
      <c r="P29" s="21">
        <f t="shared" si="9"/>
        <v>0</v>
      </c>
      <c r="Q29" s="21">
        <f t="shared" ref="Q29:Q48" si="12">N29*0.1425</f>
        <v>0</v>
      </c>
      <c r="R29" s="59">
        <f t="shared" si="5"/>
        <v>0</v>
      </c>
      <c r="S29" s="21">
        <f t="shared" si="6"/>
        <v>0</v>
      </c>
      <c r="T29" s="8">
        <f t="shared" si="7"/>
        <v>0</v>
      </c>
      <c r="U29" s="55">
        <v>0</v>
      </c>
      <c r="V29" s="46"/>
      <c r="W29" s="13"/>
      <c r="X29" s="34"/>
      <c r="Y29" s="2"/>
      <c r="Z29" s="51"/>
      <c r="AA29" s="8">
        <f>(W29*J58)+(Y29*W29*1)+(W29*Z29*1)</f>
        <v>0</v>
      </c>
      <c r="AB29" s="13"/>
      <c r="AC29" s="7">
        <f>AB29*J61</f>
        <v>0</v>
      </c>
    </row>
    <row r="30" spans="2:29" x14ac:dyDescent="0.3">
      <c r="B30" s="97"/>
      <c r="C30" s="100"/>
      <c r="D30" s="100"/>
      <c r="E30" s="172"/>
      <c r="F30" s="103"/>
      <c r="G30" s="154">
        <v>0</v>
      </c>
      <c r="H30" s="73">
        <v>1950</v>
      </c>
      <c r="I30" s="21">
        <f t="shared" si="10"/>
        <v>0</v>
      </c>
      <c r="J30" s="135"/>
      <c r="K30" s="135"/>
      <c r="L30" s="136"/>
      <c r="M30" s="136"/>
      <c r="N30" s="21">
        <f t="shared" si="3"/>
        <v>0</v>
      </c>
      <c r="O30" s="59">
        <f t="shared" si="4"/>
        <v>0</v>
      </c>
      <c r="P30" s="21">
        <f t="shared" si="9"/>
        <v>0</v>
      </c>
      <c r="Q30" s="21">
        <f t="shared" si="12"/>
        <v>0</v>
      </c>
      <c r="R30" s="59">
        <f t="shared" si="5"/>
        <v>0</v>
      </c>
      <c r="S30" s="21">
        <f t="shared" si="6"/>
        <v>0</v>
      </c>
      <c r="T30" s="8">
        <f t="shared" si="7"/>
        <v>0</v>
      </c>
      <c r="U30" s="55">
        <v>0</v>
      </c>
      <c r="V30" s="46"/>
      <c r="W30" s="13"/>
      <c r="X30" s="34"/>
      <c r="Y30" s="2"/>
      <c r="Z30" s="51"/>
      <c r="AA30" s="8">
        <f>(W30*J58)+(Y30*W30*1)+(W30*Z30*1)</f>
        <v>0</v>
      </c>
      <c r="AB30" s="13"/>
      <c r="AC30" s="7">
        <f>AB30*J61</f>
        <v>0</v>
      </c>
    </row>
    <row r="31" spans="2:29" x14ac:dyDescent="0.3">
      <c r="B31" s="97"/>
      <c r="C31" s="98"/>
      <c r="D31" s="98"/>
      <c r="E31" s="172"/>
      <c r="F31" s="103"/>
      <c r="G31" s="154">
        <v>0</v>
      </c>
      <c r="H31" s="73">
        <v>1950</v>
      </c>
      <c r="I31" s="21">
        <f t="shared" si="10"/>
        <v>0</v>
      </c>
      <c r="J31" s="135"/>
      <c r="K31" s="135"/>
      <c r="L31" s="136"/>
      <c r="M31" s="136"/>
      <c r="N31" s="21">
        <f t="shared" si="3"/>
        <v>0</v>
      </c>
      <c r="O31" s="59">
        <f t="shared" si="4"/>
        <v>0</v>
      </c>
      <c r="P31" s="21">
        <f t="shared" si="9"/>
        <v>0</v>
      </c>
      <c r="Q31" s="21">
        <f t="shared" si="12"/>
        <v>0</v>
      </c>
      <c r="R31" s="59">
        <f t="shared" si="5"/>
        <v>0</v>
      </c>
      <c r="S31" s="21">
        <f t="shared" si="6"/>
        <v>0</v>
      </c>
      <c r="T31" s="8">
        <f t="shared" si="7"/>
        <v>0</v>
      </c>
      <c r="U31" s="55">
        <v>0</v>
      </c>
      <c r="V31" s="46"/>
      <c r="W31" s="13"/>
      <c r="X31" s="34"/>
      <c r="Y31" s="2"/>
      <c r="Z31" s="51"/>
      <c r="AA31" s="8">
        <f>(W31*J58)+(Y31*W31*1)+(W31*Z31*1)</f>
        <v>0</v>
      </c>
      <c r="AB31" s="13"/>
      <c r="AC31" s="7">
        <f>AB31*J61</f>
        <v>0</v>
      </c>
    </row>
    <row r="32" spans="2:29" x14ac:dyDescent="0.3">
      <c r="B32" s="97"/>
      <c r="C32" s="98"/>
      <c r="D32" s="98"/>
      <c r="E32" s="172"/>
      <c r="F32" s="103"/>
      <c r="G32" s="154">
        <v>0</v>
      </c>
      <c r="H32" s="73">
        <v>1950</v>
      </c>
      <c r="I32" s="21">
        <f t="shared" si="10"/>
        <v>0</v>
      </c>
      <c r="J32" s="135"/>
      <c r="K32" s="135"/>
      <c r="L32" s="136"/>
      <c r="M32" s="136"/>
      <c r="N32" s="21">
        <f t="shared" si="3"/>
        <v>0</v>
      </c>
      <c r="O32" s="59">
        <f t="shared" si="4"/>
        <v>0</v>
      </c>
      <c r="P32" s="21">
        <f t="shared" si="9"/>
        <v>0</v>
      </c>
      <c r="Q32" s="21">
        <f t="shared" si="12"/>
        <v>0</v>
      </c>
      <c r="R32" s="59">
        <f t="shared" si="5"/>
        <v>0</v>
      </c>
      <c r="S32" s="21">
        <f t="shared" si="6"/>
        <v>0</v>
      </c>
      <c r="T32" s="8">
        <f t="shared" si="7"/>
        <v>0</v>
      </c>
      <c r="U32" s="55">
        <v>0</v>
      </c>
      <c r="V32" s="46"/>
      <c r="W32" s="13"/>
      <c r="X32" s="34"/>
      <c r="Y32" s="2"/>
      <c r="Z32" s="51"/>
      <c r="AA32" s="8">
        <f>(W32*J58)+(Y32*W32*1)+(W32*Z32*1)</f>
        <v>0</v>
      </c>
      <c r="AB32" s="13"/>
      <c r="AC32" s="7">
        <f>AB32*J61</f>
        <v>0</v>
      </c>
    </row>
    <row r="33" spans="2:29" x14ac:dyDescent="0.3">
      <c r="B33" s="97"/>
      <c r="C33" s="98"/>
      <c r="D33" s="98"/>
      <c r="E33" s="172"/>
      <c r="F33" s="103"/>
      <c r="G33" s="154">
        <v>0</v>
      </c>
      <c r="H33" s="73">
        <v>1950</v>
      </c>
      <c r="I33" s="21">
        <f t="shared" si="10"/>
        <v>0</v>
      </c>
      <c r="J33" s="135"/>
      <c r="K33" s="135"/>
      <c r="L33" s="136"/>
      <c r="M33" s="136"/>
      <c r="N33" s="21">
        <f t="shared" si="3"/>
        <v>0</v>
      </c>
      <c r="O33" s="59">
        <f t="shared" si="4"/>
        <v>0</v>
      </c>
      <c r="P33" s="21">
        <f t="shared" si="9"/>
        <v>0</v>
      </c>
      <c r="Q33" s="21">
        <f t="shared" si="12"/>
        <v>0</v>
      </c>
      <c r="R33" s="59">
        <f t="shared" si="5"/>
        <v>0</v>
      </c>
      <c r="S33" s="21">
        <f t="shared" si="6"/>
        <v>0</v>
      </c>
      <c r="T33" s="8">
        <f t="shared" si="7"/>
        <v>0</v>
      </c>
      <c r="U33" s="55">
        <v>0</v>
      </c>
      <c r="V33" s="46"/>
      <c r="W33" s="13"/>
      <c r="X33" s="34"/>
      <c r="Y33" s="2"/>
      <c r="Z33" s="51"/>
      <c r="AA33" s="8">
        <f>(W33*J58)+(Y33*W33*1)+(W33*Z33*1)</f>
        <v>0</v>
      </c>
      <c r="AB33" s="13"/>
      <c r="AC33" s="7">
        <f>AB33*J61</f>
        <v>0</v>
      </c>
    </row>
    <row r="34" spans="2:29" x14ac:dyDescent="0.3">
      <c r="B34" s="97"/>
      <c r="C34" s="98"/>
      <c r="D34" s="98"/>
      <c r="E34" s="172"/>
      <c r="F34" s="103"/>
      <c r="G34" s="154">
        <v>0</v>
      </c>
      <c r="H34" s="73">
        <v>1950</v>
      </c>
      <c r="I34" s="21">
        <f t="shared" si="10"/>
        <v>0</v>
      </c>
      <c r="J34" s="135"/>
      <c r="K34" s="135"/>
      <c r="L34" s="136"/>
      <c r="M34" s="136"/>
      <c r="N34" s="21">
        <f t="shared" si="3"/>
        <v>0</v>
      </c>
      <c r="O34" s="59">
        <f t="shared" si="4"/>
        <v>0</v>
      </c>
      <c r="P34" s="21">
        <f t="shared" si="9"/>
        <v>0</v>
      </c>
      <c r="Q34" s="21">
        <f t="shared" si="12"/>
        <v>0</v>
      </c>
      <c r="R34" s="59">
        <f t="shared" si="5"/>
        <v>0</v>
      </c>
      <c r="S34" s="21">
        <f t="shared" si="6"/>
        <v>0</v>
      </c>
      <c r="T34" s="8">
        <f t="shared" si="7"/>
        <v>0</v>
      </c>
      <c r="U34" s="55">
        <v>0</v>
      </c>
      <c r="V34" s="46"/>
      <c r="W34" s="13"/>
      <c r="X34" s="34"/>
      <c r="Y34" s="2"/>
      <c r="Z34" s="51"/>
      <c r="AA34" s="8">
        <f>(W34*J58)+(Y34*W34*1)+(W34*Z34*1)</f>
        <v>0</v>
      </c>
      <c r="AB34" s="13"/>
      <c r="AC34" s="7">
        <f>AB34*J61</f>
        <v>0</v>
      </c>
    </row>
    <row r="35" spans="2:29" x14ac:dyDescent="0.3">
      <c r="B35" s="97"/>
      <c r="C35" s="98"/>
      <c r="D35" s="98"/>
      <c r="E35" s="172"/>
      <c r="F35" s="103"/>
      <c r="G35" s="154">
        <v>0</v>
      </c>
      <c r="H35" s="73">
        <v>1950</v>
      </c>
      <c r="I35" s="21">
        <f t="shared" si="10"/>
        <v>0</v>
      </c>
      <c r="J35" s="135"/>
      <c r="K35" s="135"/>
      <c r="L35" s="136"/>
      <c r="M35" s="136"/>
      <c r="N35" s="21">
        <f t="shared" si="3"/>
        <v>0</v>
      </c>
      <c r="O35" s="59">
        <f t="shared" si="4"/>
        <v>0</v>
      </c>
      <c r="P35" s="21">
        <f t="shared" si="9"/>
        <v>0</v>
      </c>
      <c r="Q35" s="21">
        <f t="shared" si="12"/>
        <v>0</v>
      </c>
      <c r="R35" s="59">
        <f t="shared" si="5"/>
        <v>0</v>
      </c>
      <c r="S35" s="21">
        <f t="shared" si="6"/>
        <v>0</v>
      </c>
      <c r="T35" s="8">
        <f t="shared" si="7"/>
        <v>0</v>
      </c>
      <c r="U35" s="55">
        <v>0</v>
      </c>
      <c r="V35" s="46"/>
      <c r="W35" s="13"/>
      <c r="X35" s="34"/>
      <c r="Y35" s="2"/>
      <c r="Z35" s="51"/>
      <c r="AA35" s="8">
        <f>(W35*J58)+(Y35*W35*1)+(W35*Z35*1)</f>
        <v>0</v>
      </c>
      <c r="AB35" s="13"/>
      <c r="AC35" s="7">
        <f>AB35*J61</f>
        <v>0</v>
      </c>
    </row>
    <row r="36" spans="2:29" x14ac:dyDescent="0.3">
      <c r="B36" s="97"/>
      <c r="C36" s="100"/>
      <c r="D36" s="100"/>
      <c r="E36" s="172"/>
      <c r="F36" s="103"/>
      <c r="G36" s="154">
        <v>0</v>
      </c>
      <c r="H36" s="73">
        <v>1950</v>
      </c>
      <c r="I36" s="21">
        <f t="shared" si="10"/>
        <v>0</v>
      </c>
      <c r="J36" s="135"/>
      <c r="K36" s="135"/>
      <c r="L36" s="136"/>
      <c r="M36" s="136"/>
      <c r="N36" s="21">
        <f t="shared" si="3"/>
        <v>0</v>
      </c>
      <c r="O36" s="59">
        <f t="shared" si="4"/>
        <v>0</v>
      </c>
      <c r="P36" s="21">
        <f t="shared" si="9"/>
        <v>0</v>
      </c>
      <c r="Q36" s="21">
        <f t="shared" ref="Q36:Q41" si="13">N36*0.1425</f>
        <v>0</v>
      </c>
      <c r="R36" s="59">
        <f t="shared" si="5"/>
        <v>0</v>
      </c>
      <c r="S36" s="21">
        <f t="shared" si="6"/>
        <v>0</v>
      </c>
      <c r="T36" s="8">
        <f t="shared" si="7"/>
        <v>0</v>
      </c>
      <c r="U36" s="55">
        <v>0</v>
      </c>
      <c r="V36" s="46"/>
      <c r="W36" s="13"/>
      <c r="X36" s="34"/>
      <c r="Y36" s="2"/>
      <c r="Z36" s="51"/>
      <c r="AA36" s="8">
        <f>(W36*J58)+(Y36*W36*1)+(W36*Z36*1)</f>
        <v>0</v>
      </c>
      <c r="AB36" s="13"/>
      <c r="AC36" s="7">
        <f>AB36*J61</f>
        <v>0</v>
      </c>
    </row>
    <row r="37" spans="2:29" x14ac:dyDescent="0.3">
      <c r="B37" s="97"/>
      <c r="C37" s="98"/>
      <c r="D37" s="98"/>
      <c r="E37" s="172"/>
      <c r="F37" s="103"/>
      <c r="G37" s="154">
        <v>0</v>
      </c>
      <c r="H37" s="73">
        <v>1950</v>
      </c>
      <c r="I37" s="21">
        <f t="shared" si="10"/>
        <v>0</v>
      </c>
      <c r="J37" s="135"/>
      <c r="K37" s="135"/>
      <c r="L37" s="136"/>
      <c r="M37" s="136"/>
      <c r="N37" s="21">
        <f t="shared" si="3"/>
        <v>0</v>
      </c>
      <c r="O37" s="59">
        <f t="shared" si="4"/>
        <v>0</v>
      </c>
      <c r="P37" s="21">
        <f t="shared" si="9"/>
        <v>0</v>
      </c>
      <c r="Q37" s="21">
        <f t="shared" si="13"/>
        <v>0</v>
      </c>
      <c r="R37" s="59">
        <f t="shared" si="5"/>
        <v>0</v>
      </c>
      <c r="S37" s="21">
        <f t="shared" si="6"/>
        <v>0</v>
      </c>
      <c r="T37" s="8">
        <f t="shared" si="7"/>
        <v>0</v>
      </c>
      <c r="U37" s="55">
        <v>0</v>
      </c>
      <c r="V37" s="46"/>
      <c r="W37" s="13"/>
      <c r="X37" s="34"/>
      <c r="Y37" s="2"/>
      <c r="Z37" s="51"/>
      <c r="AA37" s="8">
        <f>(W37*J58)+(Y37*W37*1)+(W37*Z37*1)</f>
        <v>0</v>
      </c>
      <c r="AB37" s="13"/>
      <c r="AC37" s="7">
        <f>AB37*J61</f>
        <v>0</v>
      </c>
    </row>
    <row r="38" spans="2:29" x14ac:dyDescent="0.3">
      <c r="B38" s="97"/>
      <c r="C38" s="98"/>
      <c r="D38" s="98"/>
      <c r="E38" s="172"/>
      <c r="F38" s="103"/>
      <c r="G38" s="154">
        <v>0</v>
      </c>
      <c r="H38" s="73">
        <v>1950</v>
      </c>
      <c r="I38" s="21">
        <f t="shared" si="10"/>
        <v>0</v>
      </c>
      <c r="J38" s="135"/>
      <c r="K38" s="135"/>
      <c r="L38" s="136"/>
      <c r="M38" s="136"/>
      <c r="N38" s="21">
        <f t="shared" si="3"/>
        <v>0</v>
      </c>
      <c r="O38" s="59">
        <f t="shared" si="4"/>
        <v>0</v>
      </c>
      <c r="P38" s="21">
        <f t="shared" si="9"/>
        <v>0</v>
      </c>
      <c r="Q38" s="21">
        <f t="shared" si="13"/>
        <v>0</v>
      </c>
      <c r="R38" s="59">
        <f t="shared" si="5"/>
        <v>0</v>
      </c>
      <c r="S38" s="21">
        <f t="shared" si="6"/>
        <v>0</v>
      </c>
      <c r="T38" s="8">
        <f t="shared" si="7"/>
        <v>0</v>
      </c>
      <c r="U38" s="55">
        <v>0</v>
      </c>
      <c r="V38" s="46"/>
      <c r="W38" s="13"/>
      <c r="X38" s="34"/>
      <c r="Y38" s="2"/>
      <c r="Z38" s="51"/>
      <c r="AA38" s="8">
        <f>(W38*J58)+(Y38*W38*1)+(W38*Z38*1)</f>
        <v>0</v>
      </c>
      <c r="AB38" s="13"/>
      <c r="AC38" s="7">
        <f>AB38*J61</f>
        <v>0</v>
      </c>
    </row>
    <row r="39" spans="2:29" x14ac:dyDescent="0.3">
      <c r="B39" s="97"/>
      <c r="C39" s="98"/>
      <c r="D39" s="98"/>
      <c r="E39" s="172"/>
      <c r="F39" s="103"/>
      <c r="G39" s="154">
        <v>0</v>
      </c>
      <c r="H39" s="73">
        <v>1950</v>
      </c>
      <c r="I39" s="21">
        <f t="shared" si="10"/>
        <v>0</v>
      </c>
      <c r="J39" s="135"/>
      <c r="K39" s="135"/>
      <c r="L39" s="136"/>
      <c r="M39" s="136"/>
      <c r="N39" s="21">
        <f t="shared" si="3"/>
        <v>0</v>
      </c>
      <c r="O39" s="59">
        <f t="shared" si="4"/>
        <v>0</v>
      </c>
      <c r="P39" s="21">
        <f t="shared" si="9"/>
        <v>0</v>
      </c>
      <c r="Q39" s="21">
        <f t="shared" si="13"/>
        <v>0</v>
      </c>
      <c r="R39" s="59">
        <f t="shared" si="5"/>
        <v>0</v>
      </c>
      <c r="S39" s="21">
        <f t="shared" si="6"/>
        <v>0</v>
      </c>
      <c r="T39" s="8">
        <f t="shared" si="7"/>
        <v>0</v>
      </c>
      <c r="U39" s="55">
        <v>0</v>
      </c>
      <c r="V39" s="46"/>
      <c r="W39" s="13"/>
      <c r="X39" s="34"/>
      <c r="Y39" s="2"/>
      <c r="Z39" s="51"/>
      <c r="AA39" s="8">
        <f>(W39*J58)+(Y39*W39*1)+(W39*Z39*1)</f>
        <v>0</v>
      </c>
      <c r="AB39" s="13"/>
      <c r="AC39" s="7">
        <f>AB39*J61</f>
        <v>0</v>
      </c>
    </row>
    <row r="40" spans="2:29" x14ac:dyDescent="0.3">
      <c r="B40" s="97"/>
      <c r="C40" s="98"/>
      <c r="D40" s="98"/>
      <c r="E40" s="172"/>
      <c r="F40" s="103"/>
      <c r="G40" s="154">
        <v>0</v>
      </c>
      <c r="H40" s="73">
        <v>1950</v>
      </c>
      <c r="I40" s="21">
        <f t="shared" si="10"/>
        <v>0</v>
      </c>
      <c r="J40" s="135"/>
      <c r="K40" s="135"/>
      <c r="L40" s="136"/>
      <c r="M40" s="136"/>
      <c r="N40" s="21">
        <f t="shared" si="3"/>
        <v>0</v>
      </c>
      <c r="O40" s="59">
        <f t="shared" si="4"/>
        <v>0</v>
      </c>
      <c r="P40" s="21">
        <f t="shared" si="9"/>
        <v>0</v>
      </c>
      <c r="Q40" s="21">
        <f t="shared" si="13"/>
        <v>0</v>
      </c>
      <c r="R40" s="59">
        <f t="shared" si="5"/>
        <v>0</v>
      </c>
      <c r="S40" s="21">
        <f t="shared" si="6"/>
        <v>0</v>
      </c>
      <c r="T40" s="8">
        <f t="shared" si="7"/>
        <v>0</v>
      </c>
      <c r="U40" s="55">
        <v>0</v>
      </c>
      <c r="V40" s="46"/>
      <c r="W40" s="13"/>
      <c r="X40" s="34"/>
      <c r="Y40" s="2"/>
      <c r="Z40" s="51"/>
      <c r="AA40" s="8">
        <f>(W40*J58)+(Y40*W40*1)+(W40*Z40*1)</f>
        <v>0</v>
      </c>
      <c r="AB40" s="13"/>
      <c r="AC40" s="7">
        <f>AB40*J61</f>
        <v>0</v>
      </c>
    </row>
    <row r="41" spans="2:29" x14ac:dyDescent="0.3">
      <c r="B41" s="97"/>
      <c r="C41" s="100"/>
      <c r="D41" s="100"/>
      <c r="E41" s="172"/>
      <c r="F41" s="103"/>
      <c r="G41" s="154">
        <v>0</v>
      </c>
      <c r="H41" s="73">
        <v>1950</v>
      </c>
      <c r="I41" s="21">
        <f t="shared" si="10"/>
        <v>0</v>
      </c>
      <c r="J41" s="135"/>
      <c r="K41" s="135"/>
      <c r="L41" s="136"/>
      <c r="M41" s="136"/>
      <c r="N41" s="21">
        <f t="shared" si="3"/>
        <v>0</v>
      </c>
      <c r="O41" s="59">
        <f t="shared" si="4"/>
        <v>0</v>
      </c>
      <c r="P41" s="21">
        <f t="shared" si="9"/>
        <v>0</v>
      </c>
      <c r="Q41" s="21">
        <f t="shared" si="13"/>
        <v>0</v>
      </c>
      <c r="R41" s="59">
        <f t="shared" si="5"/>
        <v>0</v>
      </c>
      <c r="S41" s="21">
        <f t="shared" si="6"/>
        <v>0</v>
      </c>
      <c r="T41" s="8">
        <f t="shared" si="7"/>
        <v>0</v>
      </c>
      <c r="U41" s="55">
        <v>0</v>
      </c>
      <c r="V41" s="46"/>
      <c r="W41" s="13"/>
      <c r="X41" s="34"/>
      <c r="Y41" s="2"/>
      <c r="Z41" s="51"/>
      <c r="AA41" s="8">
        <f>(W41*J58)+(Y41*W41*1)+(W41*Z41*1)</f>
        <v>0</v>
      </c>
      <c r="AB41" s="13"/>
      <c r="AC41" s="7">
        <f>AB41*J61</f>
        <v>0</v>
      </c>
    </row>
    <row r="42" spans="2:29" x14ac:dyDescent="0.3">
      <c r="B42" s="97"/>
      <c r="C42" s="98"/>
      <c r="D42" s="98"/>
      <c r="E42" s="172"/>
      <c r="F42" s="103"/>
      <c r="G42" s="154">
        <v>0</v>
      </c>
      <c r="H42" s="73">
        <v>1950</v>
      </c>
      <c r="I42" s="21">
        <f t="shared" si="10"/>
        <v>0</v>
      </c>
      <c r="J42" s="135"/>
      <c r="K42" s="135"/>
      <c r="L42" s="136"/>
      <c r="M42" s="136"/>
      <c r="N42" s="21">
        <f t="shared" si="3"/>
        <v>0</v>
      </c>
      <c r="O42" s="59">
        <f t="shared" si="4"/>
        <v>0</v>
      </c>
      <c r="P42" s="21">
        <f t="shared" si="9"/>
        <v>0</v>
      </c>
      <c r="Q42" s="21">
        <f t="shared" si="12"/>
        <v>0</v>
      </c>
      <c r="R42" s="59">
        <f t="shared" si="5"/>
        <v>0</v>
      </c>
      <c r="S42" s="21">
        <f t="shared" si="6"/>
        <v>0</v>
      </c>
      <c r="T42" s="8">
        <f t="shared" si="7"/>
        <v>0</v>
      </c>
      <c r="U42" s="55">
        <v>0</v>
      </c>
      <c r="V42" s="46"/>
      <c r="W42" s="13"/>
      <c r="X42" s="34"/>
      <c r="Y42" s="2"/>
      <c r="Z42" s="51"/>
      <c r="AA42" s="8">
        <f>(W42*J58)+(Y42*W42*1)+(W42*Z42*1)</f>
        <v>0</v>
      </c>
      <c r="AB42" s="13"/>
      <c r="AC42" s="7">
        <f>AB42*J61</f>
        <v>0</v>
      </c>
    </row>
    <row r="43" spans="2:29" x14ac:dyDescent="0.3">
      <c r="B43" s="97"/>
      <c r="C43" s="98"/>
      <c r="D43" s="98"/>
      <c r="E43" s="172"/>
      <c r="F43" s="103"/>
      <c r="G43" s="155">
        <v>0</v>
      </c>
      <c r="H43" s="73">
        <v>1950</v>
      </c>
      <c r="I43" s="21">
        <f t="shared" si="10"/>
        <v>0</v>
      </c>
      <c r="J43" s="135"/>
      <c r="K43" s="135"/>
      <c r="L43" s="136"/>
      <c r="M43" s="136"/>
      <c r="N43" s="21">
        <f t="shared" si="3"/>
        <v>0</v>
      </c>
      <c r="O43" s="59">
        <f t="shared" si="4"/>
        <v>0</v>
      </c>
      <c r="P43" s="21">
        <f t="shared" si="9"/>
        <v>0</v>
      </c>
      <c r="Q43" s="21">
        <f t="shared" si="12"/>
        <v>0</v>
      </c>
      <c r="R43" s="59">
        <f t="shared" si="5"/>
        <v>0</v>
      </c>
      <c r="S43" s="21">
        <f t="shared" si="6"/>
        <v>0</v>
      </c>
      <c r="T43" s="8">
        <f t="shared" si="7"/>
        <v>0</v>
      </c>
      <c r="U43" s="55">
        <v>0</v>
      </c>
      <c r="V43" s="46"/>
      <c r="W43" s="13"/>
      <c r="X43" s="34"/>
      <c r="Y43" s="2"/>
      <c r="Z43" s="51"/>
      <c r="AA43" s="8">
        <f>(W43*J58)+(Y43*W43*1)+(W43*Z43*1)</f>
        <v>0</v>
      </c>
      <c r="AB43" s="13"/>
      <c r="AC43" s="7">
        <f>AB43*J61</f>
        <v>0</v>
      </c>
    </row>
    <row r="44" spans="2:29" x14ac:dyDescent="0.3">
      <c r="B44" s="97"/>
      <c r="C44" s="98"/>
      <c r="D44" s="98"/>
      <c r="E44" s="172"/>
      <c r="F44" s="103"/>
      <c r="G44" s="154">
        <v>0</v>
      </c>
      <c r="H44" s="73">
        <v>1950</v>
      </c>
      <c r="I44" s="21">
        <f t="shared" si="10"/>
        <v>0</v>
      </c>
      <c r="J44" s="135"/>
      <c r="K44" s="135"/>
      <c r="L44" s="136"/>
      <c r="M44" s="136"/>
      <c r="N44" s="21">
        <f t="shared" si="3"/>
        <v>0</v>
      </c>
      <c r="O44" s="59">
        <f t="shared" si="4"/>
        <v>0</v>
      </c>
      <c r="P44" s="21">
        <f t="shared" si="9"/>
        <v>0</v>
      </c>
      <c r="Q44" s="21">
        <f t="shared" si="12"/>
        <v>0</v>
      </c>
      <c r="R44" s="59">
        <f t="shared" si="5"/>
        <v>0</v>
      </c>
      <c r="S44" s="21">
        <f t="shared" si="6"/>
        <v>0</v>
      </c>
      <c r="T44" s="8">
        <f t="shared" si="7"/>
        <v>0</v>
      </c>
      <c r="U44" s="55">
        <v>0</v>
      </c>
      <c r="V44" s="46"/>
      <c r="W44" s="13"/>
      <c r="X44" s="34"/>
      <c r="Y44" s="2"/>
      <c r="Z44" s="51"/>
      <c r="AA44" s="8">
        <f>(W44*J58)+(Y44*W44*1)+(W44*Z44*1)</f>
        <v>0</v>
      </c>
      <c r="AB44" s="13"/>
      <c r="AC44" s="7">
        <f>AB44*J61</f>
        <v>0</v>
      </c>
    </row>
    <row r="45" spans="2:29" x14ac:dyDescent="0.3">
      <c r="B45" s="97"/>
      <c r="C45" s="98"/>
      <c r="D45" s="98"/>
      <c r="E45" s="170"/>
      <c r="F45" s="103"/>
      <c r="G45" s="154">
        <v>0</v>
      </c>
      <c r="H45" s="73">
        <v>1950</v>
      </c>
      <c r="I45" s="21">
        <f t="shared" si="10"/>
        <v>0</v>
      </c>
      <c r="J45" s="135"/>
      <c r="K45" s="135"/>
      <c r="L45" s="136"/>
      <c r="M45" s="136"/>
      <c r="N45" s="21">
        <f t="shared" si="3"/>
        <v>0</v>
      </c>
      <c r="O45" s="59">
        <f t="shared" si="4"/>
        <v>0</v>
      </c>
      <c r="P45" s="21">
        <f t="shared" si="9"/>
        <v>0</v>
      </c>
      <c r="Q45" s="21">
        <f t="shared" si="12"/>
        <v>0</v>
      </c>
      <c r="R45" s="59">
        <f t="shared" si="5"/>
        <v>0</v>
      </c>
      <c r="S45" s="21">
        <f t="shared" si="6"/>
        <v>0</v>
      </c>
      <c r="T45" s="8">
        <f t="shared" si="7"/>
        <v>0</v>
      </c>
      <c r="U45" s="55">
        <v>0</v>
      </c>
      <c r="V45" s="46"/>
      <c r="W45" s="13"/>
      <c r="X45" s="34"/>
      <c r="Y45" s="2"/>
      <c r="Z45" s="51"/>
      <c r="AA45" s="8">
        <f>(W45*J58)+(Y45*W45*1)+(W45*Z45*1)</f>
        <v>0</v>
      </c>
      <c r="AB45" s="13"/>
      <c r="AC45" s="7">
        <f>AB45*J61</f>
        <v>0</v>
      </c>
    </row>
    <row r="46" spans="2:29" x14ac:dyDescent="0.3">
      <c r="B46" s="97"/>
      <c r="C46" s="98"/>
      <c r="D46" s="98"/>
      <c r="E46" s="170"/>
      <c r="F46" s="103"/>
      <c r="G46" s="154">
        <v>0</v>
      </c>
      <c r="H46" s="73">
        <v>1950</v>
      </c>
      <c r="I46" s="21">
        <f t="shared" si="10"/>
        <v>0</v>
      </c>
      <c r="J46" s="135"/>
      <c r="K46" s="135"/>
      <c r="L46" s="136"/>
      <c r="M46" s="136"/>
      <c r="N46" s="21">
        <f t="shared" si="3"/>
        <v>0</v>
      </c>
      <c r="O46" s="59">
        <f t="shared" si="4"/>
        <v>0</v>
      </c>
      <c r="P46" s="21">
        <f t="shared" si="9"/>
        <v>0</v>
      </c>
      <c r="Q46" s="21">
        <f t="shared" si="12"/>
        <v>0</v>
      </c>
      <c r="R46" s="59">
        <f t="shared" si="5"/>
        <v>0</v>
      </c>
      <c r="S46" s="21">
        <f t="shared" si="6"/>
        <v>0</v>
      </c>
      <c r="T46" s="8">
        <f t="shared" si="7"/>
        <v>0</v>
      </c>
      <c r="U46" s="55">
        <v>0</v>
      </c>
      <c r="V46" s="46"/>
      <c r="W46" s="13"/>
      <c r="X46" s="34"/>
      <c r="Y46" s="2"/>
      <c r="Z46" s="51"/>
      <c r="AA46" s="8">
        <f t="shared" ref="AA46" si="14">(W46*4.03)+(Y46*W46*1)+(W46*Z46*1)</f>
        <v>0</v>
      </c>
      <c r="AB46" s="13"/>
      <c r="AC46" s="7">
        <f>AB46*J61</f>
        <v>0</v>
      </c>
    </row>
    <row r="47" spans="2:29" x14ac:dyDescent="0.3">
      <c r="B47" s="97"/>
      <c r="C47" s="98"/>
      <c r="D47" s="98"/>
      <c r="E47" s="170"/>
      <c r="F47" s="103"/>
      <c r="G47" s="154">
        <v>0</v>
      </c>
      <c r="H47" s="73">
        <v>1950</v>
      </c>
      <c r="I47" s="21">
        <f t="shared" si="10"/>
        <v>0</v>
      </c>
      <c r="J47" s="135"/>
      <c r="K47" s="137"/>
      <c r="L47" s="138"/>
      <c r="M47" s="138"/>
      <c r="N47" s="21">
        <f t="shared" si="3"/>
        <v>0</v>
      </c>
      <c r="O47" s="59">
        <f t="shared" si="4"/>
        <v>0</v>
      </c>
      <c r="P47" s="21">
        <f t="shared" si="9"/>
        <v>0</v>
      </c>
      <c r="Q47" s="38">
        <f t="shared" si="12"/>
        <v>0</v>
      </c>
      <c r="R47" s="59">
        <f t="shared" si="5"/>
        <v>0</v>
      </c>
      <c r="S47" s="21">
        <f t="shared" si="6"/>
        <v>0</v>
      </c>
      <c r="T47" s="8">
        <f t="shared" si="7"/>
        <v>0</v>
      </c>
      <c r="U47" s="56">
        <v>0</v>
      </c>
      <c r="V47" s="47"/>
      <c r="W47" s="39"/>
      <c r="X47" s="40"/>
      <c r="Y47" s="37"/>
      <c r="Z47" s="52"/>
      <c r="AA47" s="8">
        <f>(W47*J58)+(Y47*W47*J59)+(W47*Z47*1)</f>
        <v>0</v>
      </c>
      <c r="AB47" s="39"/>
      <c r="AC47" s="7">
        <f>AB47*J61</f>
        <v>0</v>
      </c>
    </row>
    <row r="48" spans="2:29" ht="15" thickBot="1" x14ac:dyDescent="0.35">
      <c r="B48" s="104"/>
      <c r="C48" s="105"/>
      <c r="D48" s="105"/>
      <c r="E48" s="173"/>
      <c r="F48" s="106"/>
      <c r="G48" s="156">
        <v>0</v>
      </c>
      <c r="H48" s="74">
        <v>1950</v>
      </c>
      <c r="I48" s="38">
        <f t="shared" si="10"/>
        <v>0</v>
      </c>
      <c r="J48" s="139"/>
      <c r="K48" s="140"/>
      <c r="L48" s="140"/>
      <c r="M48" s="140"/>
      <c r="N48" s="23">
        <f t="shared" si="3"/>
        <v>0</v>
      </c>
      <c r="O48" s="59">
        <f t="shared" si="4"/>
        <v>0</v>
      </c>
      <c r="P48" s="21">
        <f t="shared" si="9"/>
        <v>0</v>
      </c>
      <c r="Q48" s="23">
        <f t="shared" si="12"/>
        <v>0</v>
      </c>
      <c r="R48" s="59">
        <f t="shared" si="5"/>
        <v>0</v>
      </c>
      <c r="S48" s="23">
        <f t="shared" si="6"/>
        <v>0</v>
      </c>
      <c r="T48" s="122">
        <f t="shared" si="7"/>
        <v>0</v>
      </c>
      <c r="U48" s="57">
        <v>0</v>
      </c>
      <c r="V48" s="48"/>
      <c r="W48" s="14"/>
      <c r="X48" s="49"/>
      <c r="Y48" s="3"/>
      <c r="Z48" s="52"/>
      <c r="AA48" s="69">
        <f>(W48*J58)+(Y48*W48*1)+(W48*Z48*1)</f>
        <v>0</v>
      </c>
      <c r="AB48" s="14"/>
      <c r="AC48" s="7">
        <f>AB48*J61</f>
        <v>0</v>
      </c>
    </row>
    <row r="49" spans="2:29" ht="15" thickBot="1" x14ac:dyDescent="0.35">
      <c r="B49" s="206"/>
      <c r="C49" s="206"/>
      <c r="D49" s="206"/>
      <c r="E49" s="206"/>
      <c r="F49" s="206"/>
      <c r="G49" s="157"/>
      <c r="H49" s="75"/>
      <c r="I49" s="76"/>
      <c r="J49" s="141">
        <f t="shared" ref="J49:W49" si="15">SUM(J7:J48)</f>
        <v>1</v>
      </c>
      <c r="K49" s="142">
        <f t="shared" si="15"/>
        <v>0</v>
      </c>
      <c r="L49" s="142">
        <f t="shared" si="15"/>
        <v>1</v>
      </c>
      <c r="M49" s="142">
        <f>SUM(M7:M48)</f>
        <v>0</v>
      </c>
      <c r="N49" s="62">
        <f t="shared" si="15"/>
        <v>256.41025641025641</v>
      </c>
      <c r="O49" s="62">
        <f t="shared" si="15"/>
        <v>540.54054054054052</v>
      </c>
      <c r="P49" s="62">
        <f t="shared" si="15"/>
        <v>95.63409563409563</v>
      </c>
      <c r="Q49" s="62">
        <f t="shared" si="15"/>
        <v>36.538461538461533</v>
      </c>
      <c r="R49" s="62">
        <f t="shared" si="15"/>
        <v>112.37006237006237</v>
      </c>
      <c r="S49" s="62">
        <f t="shared" si="15"/>
        <v>52.074670824670832</v>
      </c>
      <c r="T49" s="64">
        <f t="shared" si="15"/>
        <v>1093.5680873180875</v>
      </c>
      <c r="U49" s="58">
        <f>SUM(U7:U48)</f>
        <v>0</v>
      </c>
      <c r="V49" s="24">
        <f t="shared" si="15"/>
        <v>0</v>
      </c>
      <c r="W49" s="20">
        <f t="shared" si="15"/>
        <v>0</v>
      </c>
      <c r="X49" s="32"/>
      <c r="Y49" s="19">
        <f>SUM(Y7:Y47)</f>
        <v>0</v>
      </c>
      <c r="Z49" s="63"/>
      <c r="AA49" s="64">
        <f>SUM(AA7:AA47)</f>
        <v>0</v>
      </c>
      <c r="AB49" s="41">
        <f>SUM(AB8:AB30)</f>
        <v>0</v>
      </c>
      <c r="AC49" s="70">
        <f>SUM(AC7:AC48)</f>
        <v>0</v>
      </c>
    </row>
    <row r="50" spans="2:29" x14ac:dyDescent="0.3">
      <c r="G50" s="158"/>
      <c r="J50" s="143"/>
      <c r="K50" s="143"/>
      <c r="L50" s="143"/>
      <c r="M50" s="143"/>
      <c r="O50" s="60"/>
    </row>
    <row r="51" spans="2:29" x14ac:dyDescent="0.3">
      <c r="G51" s="158"/>
      <c r="J51" s="143"/>
      <c r="K51" s="143"/>
      <c r="L51" s="143"/>
      <c r="M51" s="143"/>
    </row>
    <row r="52" spans="2:29" ht="15.6" x14ac:dyDescent="0.3">
      <c r="B52" s="25" t="s">
        <v>38</v>
      </c>
      <c r="C52" s="25"/>
      <c r="D52" s="25"/>
      <c r="E52" s="26">
        <f>T49+U49+V49+AA49+AC49</f>
        <v>1093.5680873180875</v>
      </c>
      <c r="F52" s="25" t="s">
        <v>39</v>
      </c>
      <c r="G52" s="159"/>
      <c r="H52" s="25"/>
      <c r="I52" s="25"/>
      <c r="J52" s="144"/>
      <c r="K52" s="144"/>
      <c r="L52" s="144"/>
      <c r="M52" s="144"/>
    </row>
    <row r="53" spans="2:29" x14ac:dyDescent="0.3">
      <c r="G53" s="158"/>
      <c r="J53" s="143"/>
      <c r="K53" s="143"/>
      <c r="L53" s="143"/>
      <c r="M53" s="143"/>
    </row>
    <row r="54" spans="2:29" x14ac:dyDescent="0.3">
      <c r="B54" s="27" t="s">
        <v>40</v>
      </c>
      <c r="C54" s="27"/>
      <c r="D54" s="27"/>
      <c r="E54" s="1"/>
      <c r="F54" s="1"/>
      <c r="G54" s="160"/>
      <c r="H54" s="1"/>
      <c r="I54" s="1"/>
      <c r="J54" s="145"/>
      <c r="K54" s="145"/>
      <c r="L54" s="145"/>
      <c r="M54" s="14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x14ac:dyDescent="0.3">
      <c r="B55" s="1" t="s">
        <v>41</v>
      </c>
      <c r="C55" s="1"/>
      <c r="D55" s="1"/>
      <c r="E55" s="1"/>
      <c r="F55" s="1"/>
      <c r="G55" s="161"/>
      <c r="H55" s="1"/>
      <c r="I55" s="1"/>
      <c r="J55" s="146"/>
      <c r="K55" s="146"/>
      <c r="L55" s="147" t="s">
        <v>42</v>
      </c>
      <c r="M55" s="147"/>
      <c r="N55" s="28"/>
      <c r="O55" s="28"/>
      <c r="P55" s="29" t="s">
        <v>43</v>
      </c>
      <c r="Q55" s="28"/>
      <c r="R55" s="28"/>
      <c r="S55" s="28"/>
      <c r="T55" s="28"/>
      <c r="U55" s="28"/>
      <c r="V55" s="1"/>
      <c r="W55" s="1"/>
      <c r="X55" s="1"/>
      <c r="Y55" s="1"/>
      <c r="Z55" s="1"/>
      <c r="AA55" s="1"/>
      <c r="AB55" s="1"/>
      <c r="AC55" s="1"/>
    </row>
    <row r="56" spans="2:29" x14ac:dyDescent="0.3">
      <c r="B56" s="1" t="s">
        <v>44</v>
      </c>
      <c r="C56" s="1"/>
      <c r="D56" s="1"/>
      <c r="E56" s="1"/>
      <c r="F56" s="1"/>
      <c r="G56" s="161"/>
      <c r="H56" s="1"/>
      <c r="I56" s="1"/>
      <c r="J56" s="146">
        <v>342</v>
      </c>
      <c r="K56" s="146"/>
      <c r="L56" s="147" t="s">
        <v>45</v>
      </c>
      <c r="M56" s="147"/>
      <c r="N56" s="28"/>
      <c r="O56" s="28"/>
      <c r="P56" s="44" t="s">
        <v>46</v>
      </c>
      <c r="Q56" s="28"/>
      <c r="R56" s="28"/>
      <c r="S56" s="28"/>
      <c r="T56" s="28"/>
      <c r="U56" s="28"/>
      <c r="V56" s="1"/>
      <c r="W56" s="1"/>
      <c r="X56" s="1"/>
      <c r="Y56" s="1"/>
      <c r="Z56" s="1"/>
      <c r="AA56" s="1"/>
      <c r="AB56" s="1"/>
      <c r="AC56" s="1"/>
    </row>
    <row r="57" spans="2:29" x14ac:dyDescent="0.3">
      <c r="B57" s="1"/>
      <c r="C57" s="1"/>
      <c r="D57" s="1"/>
      <c r="E57" s="1"/>
      <c r="F57" s="1"/>
      <c r="G57" s="161"/>
      <c r="H57" s="1"/>
      <c r="I57" s="1"/>
      <c r="J57" s="146"/>
      <c r="K57" s="146"/>
      <c r="L57" s="147"/>
      <c r="M57" s="147"/>
      <c r="N57" s="28"/>
      <c r="O57" s="28"/>
      <c r="P57" s="30"/>
      <c r="Q57" s="28"/>
      <c r="R57" s="28"/>
      <c r="S57" s="28"/>
      <c r="T57" s="28"/>
      <c r="U57" s="28"/>
      <c r="V57" s="1"/>
      <c r="W57" s="1"/>
      <c r="X57" s="1"/>
      <c r="Y57" s="1"/>
      <c r="Z57" s="1"/>
      <c r="AA57" s="1"/>
      <c r="AB57" s="1"/>
      <c r="AC57" s="1"/>
    </row>
    <row r="58" spans="2:29" x14ac:dyDescent="0.3">
      <c r="B58" s="1" t="s">
        <v>47</v>
      </c>
      <c r="C58" s="1"/>
      <c r="D58" s="1"/>
      <c r="E58" s="1"/>
      <c r="F58" s="1"/>
      <c r="G58" s="161"/>
      <c r="H58" s="1"/>
      <c r="I58" s="1"/>
      <c r="J58" s="146">
        <v>4.4800000000000004</v>
      </c>
      <c r="K58" s="146"/>
      <c r="L58" s="147" t="s">
        <v>48</v>
      </c>
      <c r="M58" s="147"/>
      <c r="N58" s="28"/>
      <c r="O58" s="28"/>
      <c r="P58" s="44" t="s">
        <v>49</v>
      </c>
      <c r="Q58" s="28"/>
      <c r="R58" s="28"/>
      <c r="S58" s="28"/>
      <c r="T58" s="28"/>
      <c r="U58" s="28"/>
      <c r="V58" s="1"/>
      <c r="W58" s="1"/>
      <c r="X58" s="1"/>
      <c r="Y58" s="1"/>
      <c r="Z58" s="1"/>
      <c r="AA58" s="1"/>
      <c r="AB58" s="1"/>
      <c r="AC58" s="1"/>
    </row>
    <row r="59" spans="2:29" x14ac:dyDescent="0.3">
      <c r="B59" s="1" t="s">
        <v>50</v>
      </c>
      <c r="C59" s="1"/>
      <c r="D59" s="1"/>
      <c r="E59" s="1"/>
      <c r="F59" s="1"/>
      <c r="G59" s="161"/>
      <c r="H59" s="1"/>
      <c r="I59" s="1"/>
      <c r="J59" s="146">
        <v>1</v>
      </c>
      <c r="K59" s="146"/>
      <c r="L59" s="147" t="s">
        <v>48</v>
      </c>
      <c r="M59" s="147"/>
      <c r="N59" s="28"/>
      <c r="O59" s="28"/>
      <c r="P59" s="44" t="s">
        <v>49</v>
      </c>
      <c r="Q59" s="28"/>
      <c r="R59" s="28"/>
      <c r="S59" s="28"/>
      <c r="T59" s="28"/>
      <c r="U59" s="28"/>
      <c r="V59" s="1"/>
      <c r="W59" s="1"/>
      <c r="X59" s="1"/>
      <c r="Y59" s="1"/>
      <c r="Z59" s="1"/>
      <c r="AA59" s="1"/>
      <c r="AB59" s="1"/>
      <c r="AC59" s="1"/>
    </row>
    <row r="60" spans="2:29" x14ac:dyDescent="0.3">
      <c r="B60" s="31"/>
      <c r="C60" s="31"/>
      <c r="D60" s="31"/>
      <c r="E60" s="1"/>
      <c r="F60" s="1"/>
      <c r="G60" s="161"/>
      <c r="H60" s="1"/>
      <c r="I60" s="1"/>
      <c r="J60" s="146"/>
      <c r="K60" s="146"/>
      <c r="L60" s="147"/>
      <c r="M60" s="147"/>
      <c r="N60" s="28"/>
      <c r="O60" s="28"/>
      <c r="P60" s="44"/>
      <c r="Q60" s="28"/>
      <c r="R60" s="28"/>
      <c r="S60" s="28"/>
      <c r="T60" s="28"/>
      <c r="U60" s="28"/>
      <c r="V60" s="1"/>
      <c r="W60" s="1"/>
      <c r="X60" s="1"/>
      <c r="Y60" s="1"/>
      <c r="Z60" s="1"/>
      <c r="AA60" s="1"/>
      <c r="AB60" s="1"/>
      <c r="AC60" s="1"/>
    </row>
    <row r="61" spans="2:29" x14ac:dyDescent="0.3">
      <c r="B61" s="1" t="s">
        <v>51</v>
      </c>
      <c r="C61" s="1"/>
      <c r="D61" s="1"/>
      <c r="E61" s="1"/>
      <c r="F61" s="1"/>
      <c r="G61" s="161"/>
      <c r="H61" s="1"/>
      <c r="I61" s="1"/>
      <c r="J61" s="146">
        <v>30</v>
      </c>
      <c r="K61" s="146"/>
      <c r="L61" s="147" t="s">
        <v>52</v>
      </c>
      <c r="M61" s="147"/>
      <c r="N61" s="28"/>
      <c r="O61" s="28"/>
      <c r="P61" s="44" t="s">
        <v>53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3">
      <c r="B62" s="1" t="s">
        <v>54</v>
      </c>
      <c r="C62" s="1"/>
      <c r="D62" s="1"/>
      <c r="E62" s="1"/>
      <c r="F62" s="1"/>
      <c r="G62" s="161"/>
      <c r="H62" s="1"/>
      <c r="I62" s="1"/>
      <c r="J62" s="146"/>
      <c r="K62" s="146"/>
      <c r="L62" s="146"/>
      <c r="M62" s="14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3">
      <c r="B63" s="1" t="s">
        <v>55</v>
      </c>
      <c r="C63" s="1"/>
      <c r="D63" s="1"/>
      <c r="E63" s="1"/>
      <c r="F63" s="1"/>
      <c r="G63" s="161"/>
      <c r="H63" s="1"/>
      <c r="I63" s="1"/>
      <c r="J63" s="146"/>
      <c r="K63" s="146"/>
      <c r="L63" s="146"/>
      <c r="M63" s="14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</sheetData>
  <mergeCells count="6">
    <mergeCell ref="B3:I3"/>
    <mergeCell ref="W5:AA5"/>
    <mergeCell ref="AB5:AC5"/>
    <mergeCell ref="B49:F49"/>
    <mergeCell ref="I5:T5"/>
    <mergeCell ref="E5:F5"/>
  </mergeCells>
  <hyperlinks>
    <hyperlink ref="P58" r:id="rId1" xr:uid="{00000000-0004-0000-0000-000000000000}"/>
    <hyperlink ref="P59" r:id="rId2" xr:uid="{00000000-0004-0000-0000-000001000000}"/>
    <hyperlink ref="P61" r:id="rId3" xr:uid="{00000000-0004-0000-0000-000002000000}"/>
    <hyperlink ref="P56" r:id="rId4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48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3"/>
  <sheetViews>
    <sheetView showGridLines="0" workbookViewId="0">
      <selection activeCell="A27" sqref="A27"/>
    </sheetView>
  </sheetViews>
  <sheetFormatPr baseColWidth="10" defaultColWidth="11.44140625" defaultRowHeight="14.4" x14ac:dyDescent="0.3"/>
  <cols>
    <col min="1" max="1" width="31.5546875" customWidth="1"/>
    <col min="2" max="2" width="42.109375" customWidth="1"/>
    <col min="3" max="3" width="21" customWidth="1"/>
    <col min="9" max="9" width="11.44140625" style="128"/>
  </cols>
  <sheetData>
    <row r="1" spans="1:16" ht="28.8" x14ac:dyDescent="0.55000000000000004">
      <c r="A1" s="191" t="s">
        <v>0</v>
      </c>
      <c r="B1" s="191" t="str">
        <f>'Kostnadsoversikt totalt'!C1</f>
        <v>*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16" ht="15" customHeight="1" x14ac:dyDescent="0.55000000000000004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6" ht="30.75" customHeight="1" x14ac:dyDescent="0.55000000000000004">
      <c r="A3" s="191" t="s">
        <v>56</v>
      </c>
      <c r="B3" s="191"/>
      <c r="C3" s="191"/>
      <c r="D3" s="191"/>
      <c r="E3" s="191"/>
      <c r="F3" s="191"/>
      <c r="G3" s="191"/>
      <c r="H3" s="191"/>
      <c r="I3" s="191"/>
      <c r="J3" s="191" t="str">
        <f>'Kostnadsoversikt totalt'!J3:N3</f>
        <v xml:space="preserve">Aksjon </v>
      </c>
      <c r="K3" s="191"/>
      <c r="L3" s="191"/>
      <c r="M3" s="191"/>
      <c r="N3" s="191"/>
      <c r="O3" s="191"/>
      <c r="P3" s="191"/>
    </row>
    <row r="4" spans="1:16" ht="15.75" customHeight="1" thickBot="1" x14ac:dyDescent="0.6">
      <c r="A4" s="191"/>
      <c r="B4" s="191"/>
      <c r="C4" s="191"/>
      <c r="D4" s="191"/>
      <c r="E4" s="191"/>
      <c r="F4" s="191"/>
      <c r="G4" s="191"/>
      <c r="H4" s="191"/>
      <c r="I4" s="191"/>
      <c r="J4" s="192"/>
      <c r="K4" s="192"/>
      <c r="L4" s="192"/>
      <c r="M4" s="192"/>
      <c r="N4" s="191"/>
      <c r="O4" s="191"/>
      <c r="P4" s="191"/>
    </row>
    <row r="5" spans="1:16" ht="135" customHeight="1" thickBot="1" x14ac:dyDescent="0.35">
      <c r="A5" s="184" t="str">
        <f>'Kostnadsoversikt totalt'!B6</f>
        <v>Format:                                                                                                                                            Etternavn, Fornavn</v>
      </c>
      <c r="B5" s="185" t="str">
        <f>'Kostnadsoversikt totalt'!C6</f>
        <v>Kortfattet beskrivelse av oppgaver                                   som er utført i det aktuelle tidsrommet</v>
      </c>
      <c r="C5" s="185" t="str">
        <f>'Kostnadsoversikt totalt'!D6</f>
        <v>Oppgi hvilken rolle den enkelte har hatt under aksjonen, gjerne med henvisning funksjon i egen beredskapsplan</v>
      </c>
      <c r="D5" s="186" t="str">
        <f>'Kostnadsoversikt totalt'!E6</f>
        <v xml:space="preserve">  Format:  DD.MM.ÅÅ</v>
      </c>
      <c r="E5" s="186" t="str">
        <f>'Kostnadsoversikt totalt'!F6</f>
        <v xml:space="preserve"> Format: 00:00-00:00</v>
      </c>
      <c r="F5" s="187" t="s">
        <v>16</v>
      </c>
      <c r="G5" s="188" t="s">
        <v>17</v>
      </c>
      <c r="H5" s="77" t="s">
        <v>18</v>
      </c>
      <c r="I5" s="129" t="s">
        <v>19</v>
      </c>
      <c r="J5" s="61" t="s">
        <v>23</v>
      </c>
      <c r="K5" s="18" t="s">
        <v>25</v>
      </c>
      <c r="L5" s="18" t="s">
        <v>26</v>
      </c>
      <c r="M5" s="61" t="s">
        <v>27</v>
      </c>
      <c r="N5" s="96" t="s">
        <v>57</v>
      </c>
      <c r="O5" s="65" t="s">
        <v>29</v>
      </c>
    </row>
    <row r="6" spans="1:16" x14ac:dyDescent="0.3">
      <c r="A6" s="107">
        <f>'Kostnadsoversikt totalt'!B7</f>
        <v>0</v>
      </c>
      <c r="B6" s="107">
        <f>'Kostnadsoversikt totalt'!C7</f>
        <v>0</v>
      </c>
      <c r="C6" s="107">
        <f>'Kostnadsoversikt totalt'!D7</f>
        <v>0</v>
      </c>
      <c r="D6" s="174">
        <f>'Kostnadsoversikt totalt'!E7</f>
        <v>0</v>
      </c>
      <c r="E6" s="107">
        <f>'Kostnadsoversikt totalt'!F7</f>
        <v>0</v>
      </c>
      <c r="F6" s="107">
        <f>'Kostnadsoversikt totalt'!G7</f>
        <v>500000</v>
      </c>
      <c r="G6" s="5">
        <f>'Kostnadsoversikt totalt'!H7</f>
        <v>1950</v>
      </c>
      <c r="H6" s="108">
        <f>F6/G6</f>
        <v>256.41025641025641</v>
      </c>
      <c r="I6" s="162">
        <f>'Kostnadsoversikt totalt'!J7</f>
        <v>1</v>
      </c>
      <c r="J6" s="59">
        <f t="shared" ref="J6:J47" si="0">H6*I6</f>
        <v>256.41025641025641</v>
      </c>
      <c r="K6" s="22">
        <f>J6*0.12</f>
        <v>30.769230769230766</v>
      </c>
      <c r="L6" s="22">
        <f t="shared" ref="L6:L47" si="1">J6*0.1425</f>
        <v>36.538461538461533</v>
      </c>
      <c r="M6" s="59">
        <f>J6*0.141</f>
        <v>36.153846153846153</v>
      </c>
      <c r="N6" s="59">
        <f>(J6+'Kostnadsoversikt totalt'!P7+L6+'Kostnadsoversikt totalt'!R7+'Kostnadsoversikt totalt'!O7)*0.05</f>
        <v>52.074670824670832</v>
      </c>
      <c r="O6" s="118">
        <f>J6+K6+L6+M6+N6</f>
        <v>411.94646569646568</v>
      </c>
    </row>
    <row r="7" spans="1:16" x14ac:dyDescent="0.3">
      <c r="A7" s="99">
        <f>'Kostnadsoversikt totalt'!B8</f>
        <v>0</v>
      </c>
      <c r="B7" s="99">
        <f>'Kostnadsoversikt totalt'!C8</f>
        <v>0</v>
      </c>
      <c r="C7" s="99">
        <f>'Kostnadsoversikt totalt'!D8</f>
        <v>0</v>
      </c>
      <c r="D7" s="174">
        <f>'Kostnadsoversikt totalt'!E8</f>
        <v>0</v>
      </c>
      <c r="E7" s="99">
        <f>'Kostnadsoversikt totalt'!F8</f>
        <v>0</v>
      </c>
      <c r="F7" s="99">
        <f>'Kostnadsoversikt totalt'!G8</f>
        <v>0</v>
      </c>
      <c r="G7" s="86">
        <f>'Kostnadsoversikt totalt'!H8</f>
        <v>1950</v>
      </c>
      <c r="H7" s="109">
        <f t="shared" ref="H7:H47" si="2">F7/G7</f>
        <v>0</v>
      </c>
      <c r="I7" s="163">
        <f>'Kostnadsoversikt totalt'!J8</f>
        <v>0</v>
      </c>
      <c r="J7" s="21">
        <f t="shared" si="0"/>
        <v>0</v>
      </c>
      <c r="K7" s="38">
        <f>J7*0.12</f>
        <v>0</v>
      </c>
      <c r="L7" s="21">
        <f t="shared" si="1"/>
        <v>0</v>
      </c>
      <c r="M7" s="59">
        <f>J7*0.141</f>
        <v>0</v>
      </c>
      <c r="N7" s="59">
        <f>(J7+'Kostnadsoversikt totalt'!P8+L7+'Kostnadsoversikt totalt'!R8+'Kostnadsoversikt totalt'!O8)*0.05</f>
        <v>0</v>
      </c>
      <c r="O7" s="8">
        <f>J7+K7+L7+M7+N7</f>
        <v>0</v>
      </c>
    </row>
    <row r="8" spans="1:16" x14ac:dyDescent="0.3">
      <c r="A8" s="99">
        <f>'Kostnadsoversikt totalt'!B9</f>
        <v>0</v>
      </c>
      <c r="B8" s="99">
        <f>'Kostnadsoversikt totalt'!C9</f>
        <v>0</v>
      </c>
      <c r="C8" s="99">
        <f>'Kostnadsoversikt totalt'!D9</f>
        <v>0</v>
      </c>
      <c r="D8" s="174">
        <f>'Kostnadsoversikt totalt'!E9</f>
        <v>0</v>
      </c>
      <c r="E8" s="99">
        <f>'Kostnadsoversikt totalt'!F9</f>
        <v>0</v>
      </c>
      <c r="F8" s="99">
        <f>'Kostnadsoversikt totalt'!G9</f>
        <v>0</v>
      </c>
      <c r="G8" s="86">
        <f>'Kostnadsoversikt totalt'!H9</f>
        <v>1950</v>
      </c>
      <c r="H8" s="109">
        <f t="shared" si="2"/>
        <v>0</v>
      </c>
      <c r="I8" s="164">
        <f>'Kostnadsoversikt totalt'!J9</f>
        <v>0</v>
      </c>
      <c r="J8" s="112">
        <f t="shared" si="0"/>
        <v>0</v>
      </c>
      <c r="K8" s="21">
        <f t="shared" ref="K8:K47" si="3">J8*0.12</f>
        <v>0</v>
      </c>
      <c r="L8" s="21">
        <f t="shared" si="1"/>
        <v>0</v>
      </c>
      <c r="M8" s="59">
        <f t="shared" ref="M8:M47" si="4">J8*0.141</f>
        <v>0</v>
      </c>
      <c r="N8" s="59">
        <f>(J8+'Kostnadsoversikt totalt'!P9+L8+'Kostnadsoversikt totalt'!R9+'Kostnadsoversikt totalt'!O9)*0.05</f>
        <v>0</v>
      </c>
      <c r="O8" s="123">
        <f t="shared" ref="O8:O47" si="5">J8+K8+L8+M8+N8</f>
        <v>0</v>
      </c>
    </row>
    <row r="9" spans="1:16" x14ac:dyDescent="0.3">
      <c r="A9" s="99">
        <f>'Kostnadsoversikt totalt'!B10</f>
        <v>0</v>
      </c>
      <c r="B9" s="99">
        <f>'Kostnadsoversikt totalt'!C10</f>
        <v>0</v>
      </c>
      <c r="C9" s="99">
        <f>'Kostnadsoversikt totalt'!D10</f>
        <v>0</v>
      </c>
      <c r="D9" s="174">
        <f>'Kostnadsoversikt totalt'!E10</f>
        <v>0</v>
      </c>
      <c r="E9" s="99">
        <f>'Kostnadsoversikt totalt'!F10</f>
        <v>0</v>
      </c>
      <c r="F9" s="99">
        <f>'Kostnadsoversikt totalt'!G10</f>
        <v>0</v>
      </c>
      <c r="G9" s="86">
        <f>'Kostnadsoversikt totalt'!H10</f>
        <v>1950</v>
      </c>
      <c r="H9" s="109">
        <f t="shared" si="2"/>
        <v>0</v>
      </c>
      <c r="I9" s="164">
        <f>'Kostnadsoversikt totalt'!J10</f>
        <v>0</v>
      </c>
      <c r="J9" s="112">
        <f t="shared" si="0"/>
        <v>0</v>
      </c>
      <c r="K9" s="21">
        <f t="shared" si="3"/>
        <v>0</v>
      </c>
      <c r="L9" s="21">
        <f t="shared" si="1"/>
        <v>0</v>
      </c>
      <c r="M9" s="59">
        <f t="shared" si="4"/>
        <v>0</v>
      </c>
      <c r="N9" s="59">
        <f>(J9+'Kostnadsoversikt totalt'!P10+L9+'Kostnadsoversikt totalt'!R10+'Kostnadsoversikt totalt'!O10)*0.05</f>
        <v>0</v>
      </c>
      <c r="O9" s="8">
        <f t="shared" si="5"/>
        <v>0</v>
      </c>
    </row>
    <row r="10" spans="1:16" x14ac:dyDescent="0.3">
      <c r="A10" s="99">
        <f>'Kostnadsoversikt totalt'!B11</f>
        <v>0</v>
      </c>
      <c r="B10" s="99">
        <f>'Kostnadsoversikt totalt'!C11</f>
        <v>0</v>
      </c>
      <c r="C10" s="99">
        <f>'Kostnadsoversikt totalt'!D11</f>
        <v>0</v>
      </c>
      <c r="D10" s="174">
        <f>'Kostnadsoversikt totalt'!E11</f>
        <v>0</v>
      </c>
      <c r="E10" s="99">
        <f>'Kostnadsoversikt totalt'!F11</f>
        <v>0</v>
      </c>
      <c r="F10" s="99">
        <f>'Kostnadsoversikt totalt'!G11</f>
        <v>0</v>
      </c>
      <c r="G10" s="86">
        <f>'Kostnadsoversikt totalt'!H11</f>
        <v>1950</v>
      </c>
      <c r="H10" s="109">
        <f t="shared" si="2"/>
        <v>0</v>
      </c>
      <c r="I10" s="164">
        <f>'Kostnadsoversikt totalt'!J11</f>
        <v>0</v>
      </c>
      <c r="J10" s="112">
        <f t="shared" si="0"/>
        <v>0</v>
      </c>
      <c r="K10" s="59">
        <f t="shared" si="3"/>
        <v>0</v>
      </c>
      <c r="L10" s="21">
        <f t="shared" si="1"/>
        <v>0</v>
      </c>
      <c r="M10" s="59">
        <f t="shared" si="4"/>
        <v>0</v>
      </c>
      <c r="N10" s="59">
        <f>(J10+'Kostnadsoversikt totalt'!P11+L10+'Kostnadsoversikt totalt'!R11+'Kostnadsoversikt totalt'!O11)*0.05</f>
        <v>0</v>
      </c>
      <c r="O10" s="123">
        <f t="shared" si="5"/>
        <v>0</v>
      </c>
    </row>
    <row r="11" spans="1:16" x14ac:dyDescent="0.3">
      <c r="A11" s="99">
        <f>'Kostnadsoversikt totalt'!B12</f>
        <v>0</v>
      </c>
      <c r="B11" s="99">
        <f>'Kostnadsoversikt totalt'!C12</f>
        <v>0</v>
      </c>
      <c r="C11" s="99">
        <f>'Kostnadsoversikt totalt'!D12</f>
        <v>0</v>
      </c>
      <c r="D11" s="174">
        <f>'Kostnadsoversikt totalt'!E12</f>
        <v>0</v>
      </c>
      <c r="E11" s="99">
        <f>'Kostnadsoversikt totalt'!F12</f>
        <v>0</v>
      </c>
      <c r="F11" s="99">
        <f>'Kostnadsoversikt totalt'!G12</f>
        <v>0</v>
      </c>
      <c r="G11" s="86">
        <f>'Kostnadsoversikt totalt'!H12</f>
        <v>1950</v>
      </c>
      <c r="H11" s="109">
        <f t="shared" si="2"/>
        <v>0</v>
      </c>
      <c r="I11" s="164">
        <f>'Kostnadsoversikt totalt'!J12</f>
        <v>0</v>
      </c>
      <c r="J11" s="112">
        <f t="shared" si="0"/>
        <v>0</v>
      </c>
      <c r="K11" s="38">
        <f t="shared" si="3"/>
        <v>0</v>
      </c>
      <c r="L11" s="21">
        <f t="shared" si="1"/>
        <v>0</v>
      </c>
      <c r="M11" s="59">
        <f t="shared" si="4"/>
        <v>0</v>
      </c>
      <c r="N11" s="59">
        <f>(J11+'Kostnadsoversikt totalt'!P12+L11+'Kostnadsoversikt totalt'!R12+'Kostnadsoversikt totalt'!O12)*0.05</f>
        <v>0</v>
      </c>
      <c r="O11" s="8">
        <f t="shared" si="5"/>
        <v>0</v>
      </c>
    </row>
    <row r="12" spans="1:16" x14ac:dyDescent="0.3">
      <c r="A12" s="99">
        <f>'Kostnadsoversikt totalt'!B13</f>
        <v>0</v>
      </c>
      <c r="B12" s="99">
        <f>'Kostnadsoversikt totalt'!C13</f>
        <v>0</v>
      </c>
      <c r="C12" s="99">
        <f>'Kostnadsoversikt totalt'!D13</f>
        <v>0</v>
      </c>
      <c r="D12" s="174">
        <f>'Kostnadsoversikt totalt'!E13</f>
        <v>0</v>
      </c>
      <c r="E12" s="99">
        <f>'Kostnadsoversikt totalt'!F13</f>
        <v>0</v>
      </c>
      <c r="F12" s="99">
        <f>'Kostnadsoversikt totalt'!G13</f>
        <v>0</v>
      </c>
      <c r="G12" s="86">
        <f>'Kostnadsoversikt totalt'!H13</f>
        <v>1950</v>
      </c>
      <c r="H12" s="109">
        <f t="shared" si="2"/>
        <v>0</v>
      </c>
      <c r="I12" s="164">
        <f>'Kostnadsoversikt totalt'!J13</f>
        <v>0</v>
      </c>
      <c r="J12" s="112">
        <f t="shared" si="0"/>
        <v>0</v>
      </c>
      <c r="K12" s="21">
        <f t="shared" si="3"/>
        <v>0</v>
      </c>
      <c r="L12" s="21">
        <f t="shared" si="1"/>
        <v>0</v>
      </c>
      <c r="M12" s="59">
        <f t="shared" si="4"/>
        <v>0</v>
      </c>
      <c r="N12" s="59">
        <f>(J12+'Kostnadsoversikt totalt'!P13+L12+'Kostnadsoversikt totalt'!R13+'Kostnadsoversikt totalt'!O13)*0.05</f>
        <v>0</v>
      </c>
      <c r="O12" s="123">
        <f t="shared" si="5"/>
        <v>0</v>
      </c>
    </row>
    <row r="13" spans="1:16" x14ac:dyDescent="0.3">
      <c r="A13" s="99">
        <f>'Kostnadsoversikt totalt'!B14</f>
        <v>0</v>
      </c>
      <c r="B13" s="99">
        <f>'Kostnadsoversikt totalt'!C14</f>
        <v>0</v>
      </c>
      <c r="C13" s="99">
        <f>'Kostnadsoversikt totalt'!D14</f>
        <v>0</v>
      </c>
      <c r="D13" s="174">
        <f>'Kostnadsoversikt totalt'!E14</f>
        <v>0</v>
      </c>
      <c r="E13" s="99">
        <f>'Kostnadsoversikt totalt'!F14</f>
        <v>0</v>
      </c>
      <c r="F13" s="99">
        <f>'Kostnadsoversikt totalt'!G14</f>
        <v>0</v>
      </c>
      <c r="G13" s="86">
        <f>'Kostnadsoversikt totalt'!H14</f>
        <v>1950</v>
      </c>
      <c r="H13" s="109">
        <f t="shared" si="2"/>
        <v>0</v>
      </c>
      <c r="I13" s="164">
        <f>'Kostnadsoversikt totalt'!J14</f>
        <v>0</v>
      </c>
      <c r="J13" s="112">
        <f t="shared" si="0"/>
        <v>0</v>
      </c>
      <c r="K13" s="38">
        <f t="shared" si="3"/>
        <v>0</v>
      </c>
      <c r="L13" s="21">
        <f t="shared" si="1"/>
        <v>0</v>
      </c>
      <c r="M13" s="59">
        <f t="shared" si="4"/>
        <v>0</v>
      </c>
      <c r="N13" s="59">
        <f>(J13+'Kostnadsoversikt totalt'!P14+L13+'Kostnadsoversikt totalt'!R14+'Kostnadsoversikt totalt'!O14)*0.05</f>
        <v>0</v>
      </c>
      <c r="O13" s="8">
        <f t="shared" si="5"/>
        <v>0</v>
      </c>
    </row>
    <row r="14" spans="1:16" x14ac:dyDescent="0.3">
      <c r="A14" s="99">
        <f>'Kostnadsoversikt totalt'!B15</f>
        <v>0</v>
      </c>
      <c r="B14" s="99">
        <f>'Kostnadsoversikt totalt'!C15</f>
        <v>0</v>
      </c>
      <c r="C14" s="99">
        <f>'Kostnadsoversikt totalt'!D15</f>
        <v>0</v>
      </c>
      <c r="D14" s="174">
        <f>'Kostnadsoversikt totalt'!E15</f>
        <v>0</v>
      </c>
      <c r="E14" s="99">
        <f>'Kostnadsoversikt totalt'!F15</f>
        <v>0</v>
      </c>
      <c r="F14" s="99">
        <f>'Kostnadsoversikt totalt'!G15</f>
        <v>0</v>
      </c>
      <c r="G14" s="86">
        <f>'Kostnadsoversikt totalt'!H15</f>
        <v>1950</v>
      </c>
      <c r="H14" s="109">
        <f t="shared" si="2"/>
        <v>0</v>
      </c>
      <c r="I14" s="164">
        <f>'Kostnadsoversikt totalt'!J15</f>
        <v>0</v>
      </c>
      <c r="J14" s="112">
        <f t="shared" si="0"/>
        <v>0</v>
      </c>
      <c r="K14" s="21">
        <f t="shared" si="3"/>
        <v>0</v>
      </c>
      <c r="L14" s="21">
        <f t="shared" si="1"/>
        <v>0</v>
      </c>
      <c r="M14" s="59">
        <f t="shared" si="4"/>
        <v>0</v>
      </c>
      <c r="N14" s="59">
        <f>(J14+'Kostnadsoversikt totalt'!P15+L14+'Kostnadsoversikt totalt'!R15+'Kostnadsoversikt totalt'!O15)*0.05</f>
        <v>0</v>
      </c>
      <c r="O14" s="123">
        <f t="shared" si="5"/>
        <v>0</v>
      </c>
    </row>
    <row r="15" spans="1:16" x14ac:dyDescent="0.3">
      <c r="A15" s="99">
        <f>'Kostnadsoversikt totalt'!B16</f>
        <v>0</v>
      </c>
      <c r="B15" s="99">
        <f>'Kostnadsoversikt totalt'!C16</f>
        <v>0</v>
      </c>
      <c r="C15" s="99">
        <f>'Kostnadsoversikt totalt'!D16</f>
        <v>0</v>
      </c>
      <c r="D15" s="174">
        <f>'Kostnadsoversikt totalt'!E16</f>
        <v>0</v>
      </c>
      <c r="E15" s="99">
        <f>'Kostnadsoversikt totalt'!F16</f>
        <v>0</v>
      </c>
      <c r="F15" s="99">
        <f>'Kostnadsoversikt totalt'!G16</f>
        <v>0</v>
      </c>
      <c r="G15" s="86">
        <f>'Kostnadsoversikt totalt'!H16</f>
        <v>1950</v>
      </c>
      <c r="H15" s="109">
        <f t="shared" si="2"/>
        <v>0</v>
      </c>
      <c r="I15" s="164">
        <f>'Kostnadsoversikt totalt'!J16</f>
        <v>0</v>
      </c>
      <c r="J15" s="112">
        <f t="shared" si="0"/>
        <v>0</v>
      </c>
      <c r="K15" s="38">
        <f t="shared" si="3"/>
        <v>0</v>
      </c>
      <c r="L15" s="21">
        <f t="shared" si="1"/>
        <v>0</v>
      </c>
      <c r="M15" s="59">
        <f t="shared" si="4"/>
        <v>0</v>
      </c>
      <c r="N15" s="59">
        <f>(J15+'Kostnadsoversikt totalt'!P16+L15+'Kostnadsoversikt totalt'!R16+'Kostnadsoversikt totalt'!O16)*0.05</f>
        <v>0</v>
      </c>
      <c r="O15" s="8">
        <f t="shared" si="5"/>
        <v>0</v>
      </c>
    </row>
    <row r="16" spans="1:16" x14ac:dyDescent="0.3">
      <c r="A16" s="99">
        <f>'Kostnadsoversikt totalt'!B17</f>
        <v>0</v>
      </c>
      <c r="B16" s="99">
        <f>'Kostnadsoversikt totalt'!C17</f>
        <v>0</v>
      </c>
      <c r="C16" s="99">
        <f>'Kostnadsoversikt totalt'!D17</f>
        <v>0</v>
      </c>
      <c r="D16" s="174">
        <f>'Kostnadsoversikt totalt'!E17</f>
        <v>0</v>
      </c>
      <c r="E16" s="99">
        <f>'Kostnadsoversikt totalt'!F17</f>
        <v>0</v>
      </c>
      <c r="F16" s="99">
        <f>'Kostnadsoversikt totalt'!G17</f>
        <v>0</v>
      </c>
      <c r="G16" s="86">
        <f>'Kostnadsoversikt totalt'!H17</f>
        <v>1950</v>
      </c>
      <c r="H16" s="109">
        <f t="shared" si="2"/>
        <v>0</v>
      </c>
      <c r="I16" s="164">
        <f>'Kostnadsoversikt totalt'!J17</f>
        <v>0</v>
      </c>
      <c r="J16" s="112">
        <f t="shared" si="0"/>
        <v>0</v>
      </c>
      <c r="K16" s="21">
        <f t="shared" si="3"/>
        <v>0</v>
      </c>
      <c r="L16" s="21">
        <f t="shared" si="1"/>
        <v>0</v>
      </c>
      <c r="M16" s="59">
        <f t="shared" si="4"/>
        <v>0</v>
      </c>
      <c r="N16" s="59">
        <f>(J16+'Kostnadsoversikt totalt'!P17+L16+'Kostnadsoversikt totalt'!R17+'Kostnadsoversikt totalt'!O17)*0.05</f>
        <v>0</v>
      </c>
      <c r="O16" s="123">
        <f t="shared" si="5"/>
        <v>0</v>
      </c>
    </row>
    <row r="17" spans="1:15" x14ac:dyDescent="0.3">
      <c r="A17" s="99">
        <f>'Kostnadsoversikt totalt'!B18</f>
        <v>0</v>
      </c>
      <c r="B17" s="99">
        <f>'Kostnadsoversikt totalt'!C18</f>
        <v>0</v>
      </c>
      <c r="C17" s="99">
        <f>'Kostnadsoversikt totalt'!D18</f>
        <v>0</v>
      </c>
      <c r="D17" s="174">
        <f>'Kostnadsoversikt totalt'!E18</f>
        <v>0</v>
      </c>
      <c r="E17" s="99">
        <f>'Kostnadsoversikt totalt'!F18</f>
        <v>0</v>
      </c>
      <c r="F17" s="99">
        <f>'Kostnadsoversikt totalt'!G18</f>
        <v>0</v>
      </c>
      <c r="G17" s="86">
        <f>'Kostnadsoversikt totalt'!H18</f>
        <v>1950</v>
      </c>
      <c r="H17" s="109">
        <f t="shared" si="2"/>
        <v>0</v>
      </c>
      <c r="I17" s="164">
        <f>'Kostnadsoversikt totalt'!J18</f>
        <v>0</v>
      </c>
      <c r="J17" s="112">
        <f t="shared" si="0"/>
        <v>0</v>
      </c>
      <c r="K17" s="38">
        <f t="shared" si="3"/>
        <v>0</v>
      </c>
      <c r="L17" s="21">
        <f t="shared" si="1"/>
        <v>0</v>
      </c>
      <c r="M17" s="59">
        <f t="shared" si="4"/>
        <v>0</v>
      </c>
      <c r="N17" s="59">
        <f>(J17+'Kostnadsoversikt totalt'!P18+L17+'Kostnadsoversikt totalt'!R18+'Kostnadsoversikt totalt'!O18)*0.05</f>
        <v>0</v>
      </c>
      <c r="O17" s="8">
        <f t="shared" si="5"/>
        <v>0</v>
      </c>
    </row>
    <row r="18" spans="1:15" x14ac:dyDescent="0.3">
      <c r="A18" s="99">
        <f>'Kostnadsoversikt totalt'!B19</f>
        <v>0</v>
      </c>
      <c r="B18" s="99">
        <f>'Kostnadsoversikt totalt'!C19</f>
        <v>0</v>
      </c>
      <c r="C18" s="99">
        <f>'Kostnadsoversikt totalt'!D19</f>
        <v>0</v>
      </c>
      <c r="D18" s="174">
        <f>'Kostnadsoversikt totalt'!E19</f>
        <v>0</v>
      </c>
      <c r="E18" s="99">
        <f>'Kostnadsoversikt totalt'!F19</f>
        <v>0</v>
      </c>
      <c r="F18" s="99">
        <f>'Kostnadsoversikt totalt'!G19</f>
        <v>0</v>
      </c>
      <c r="G18" s="86">
        <f>'Kostnadsoversikt totalt'!H19</f>
        <v>1950</v>
      </c>
      <c r="H18" s="109">
        <f t="shared" si="2"/>
        <v>0</v>
      </c>
      <c r="I18" s="164">
        <f>'Kostnadsoversikt totalt'!J19</f>
        <v>0</v>
      </c>
      <c r="J18" s="112">
        <f t="shared" si="0"/>
        <v>0</v>
      </c>
      <c r="K18" s="21">
        <f t="shared" si="3"/>
        <v>0</v>
      </c>
      <c r="L18" s="21">
        <f t="shared" si="1"/>
        <v>0</v>
      </c>
      <c r="M18" s="59">
        <f t="shared" si="4"/>
        <v>0</v>
      </c>
      <c r="N18" s="59">
        <f>(J18+'Kostnadsoversikt totalt'!P19+L18+'Kostnadsoversikt totalt'!R19+'Kostnadsoversikt totalt'!O19)*0.05</f>
        <v>0</v>
      </c>
      <c r="O18" s="123">
        <f t="shared" si="5"/>
        <v>0</v>
      </c>
    </row>
    <row r="19" spans="1:15" x14ac:dyDescent="0.3">
      <c r="A19" s="99">
        <f>'Kostnadsoversikt totalt'!B20</f>
        <v>0</v>
      </c>
      <c r="B19" s="99">
        <f>'Kostnadsoversikt totalt'!C20</f>
        <v>0</v>
      </c>
      <c r="C19" s="99">
        <f>'Kostnadsoversikt totalt'!D20</f>
        <v>0</v>
      </c>
      <c r="D19" s="174">
        <f>'Kostnadsoversikt totalt'!E20</f>
        <v>0</v>
      </c>
      <c r="E19" s="99">
        <f>'Kostnadsoversikt totalt'!F20</f>
        <v>0</v>
      </c>
      <c r="F19" s="99">
        <f>'Kostnadsoversikt totalt'!G20</f>
        <v>0</v>
      </c>
      <c r="G19" s="86">
        <f>'Kostnadsoversikt totalt'!H20</f>
        <v>1950</v>
      </c>
      <c r="H19" s="109">
        <f t="shared" si="2"/>
        <v>0</v>
      </c>
      <c r="I19" s="164">
        <f>'Kostnadsoversikt totalt'!J20</f>
        <v>0</v>
      </c>
      <c r="J19" s="112">
        <f t="shared" si="0"/>
        <v>0</v>
      </c>
      <c r="K19" s="21">
        <f t="shared" si="3"/>
        <v>0</v>
      </c>
      <c r="L19" s="21">
        <f t="shared" si="1"/>
        <v>0</v>
      </c>
      <c r="M19" s="59">
        <f t="shared" si="4"/>
        <v>0</v>
      </c>
      <c r="N19" s="59">
        <f>(J19+'Kostnadsoversikt totalt'!P20+L19+'Kostnadsoversikt totalt'!R20+'Kostnadsoversikt totalt'!O20)*0.05</f>
        <v>0</v>
      </c>
      <c r="O19" s="8">
        <f t="shared" si="5"/>
        <v>0</v>
      </c>
    </row>
    <row r="20" spans="1:15" x14ac:dyDescent="0.3">
      <c r="A20" s="99">
        <f>'Kostnadsoversikt totalt'!B21</f>
        <v>0</v>
      </c>
      <c r="B20" s="99">
        <f>'Kostnadsoversikt totalt'!C21</f>
        <v>0</v>
      </c>
      <c r="C20" s="99">
        <f>'Kostnadsoversikt totalt'!D21</f>
        <v>0</v>
      </c>
      <c r="D20" s="174">
        <f>'Kostnadsoversikt totalt'!E21</f>
        <v>0</v>
      </c>
      <c r="E20" s="99">
        <f>'Kostnadsoversikt totalt'!F21</f>
        <v>0</v>
      </c>
      <c r="F20" s="99">
        <f>'Kostnadsoversikt totalt'!G21</f>
        <v>0</v>
      </c>
      <c r="G20" s="86">
        <f>'Kostnadsoversikt totalt'!H21</f>
        <v>1950</v>
      </c>
      <c r="H20" s="109">
        <f t="shared" si="2"/>
        <v>0</v>
      </c>
      <c r="I20" s="164">
        <f>'Kostnadsoversikt totalt'!J21</f>
        <v>0</v>
      </c>
      <c r="J20" s="112">
        <f t="shared" si="0"/>
        <v>0</v>
      </c>
      <c r="K20" s="59">
        <f t="shared" si="3"/>
        <v>0</v>
      </c>
      <c r="L20" s="21">
        <f t="shared" si="1"/>
        <v>0</v>
      </c>
      <c r="M20" s="59">
        <f t="shared" si="4"/>
        <v>0</v>
      </c>
      <c r="N20" s="59">
        <f>(J20+'Kostnadsoversikt totalt'!P21+L20+'Kostnadsoversikt totalt'!R21+'Kostnadsoversikt totalt'!O21)*0.05</f>
        <v>0</v>
      </c>
      <c r="O20" s="123">
        <f t="shared" si="5"/>
        <v>0</v>
      </c>
    </row>
    <row r="21" spans="1:15" x14ac:dyDescent="0.3">
      <c r="A21" s="99">
        <f>'Kostnadsoversikt totalt'!B22</f>
        <v>0</v>
      </c>
      <c r="B21" s="99">
        <f>'Kostnadsoversikt totalt'!C22</f>
        <v>0</v>
      </c>
      <c r="C21" s="99">
        <f>'Kostnadsoversikt totalt'!D22</f>
        <v>0</v>
      </c>
      <c r="D21" s="174">
        <f>'Kostnadsoversikt totalt'!E22</f>
        <v>0</v>
      </c>
      <c r="E21" s="99">
        <f>'Kostnadsoversikt totalt'!F22</f>
        <v>0</v>
      </c>
      <c r="F21" s="99">
        <f>'Kostnadsoversikt totalt'!G22</f>
        <v>0</v>
      </c>
      <c r="G21" s="86">
        <f>'Kostnadsoversikt totalt'!H22</f>
        <v>1950</v>
      </c>
      <c r="H21" s="109">
        <f t="shared" si="2"/>
        <v>0</v>
      </c>
      <c r="I21" s="164">
        <f>'Kostnadsoversikt totalt'!J22</f>
        <v>0</v>
      </c>
      <c r="J21" s="112">
        <f t="shared" si="0"/>
        <v>0</v>
      </c>
      <c r="K21" s="38">
        <f t="shared" si="3"/>
        <v>0</v>
      </c>
      <c r="L21" s="21">
        <f t="shared" si="1"/>
        <v>0</v>
      </c>
      <c r="M21" s="59">
        <f t="shared" si="4"/>
        <v>0</v>
      </c>
      <c r="N21" s="59">
        <f>(J21+'Kostnadsoversikt totalt'!P22+L21+'Kostnadsoversikt totalt'!R22+'Kostnadsoversikt totalt'!O22)*0.05</f>
        <v>0</v>
      </c>
      <c r="O21" s="8">
        <f t="shared" si="5"/>
        <v>0</v>
      </c>
    </row>
    <row r="22" spans="1:15" x14ac:dyDescent="0.3">
      <c r="A22" s="99">
        <f>'Kostnadsoversikt totalt'!B23</f>
        <v>0</v>
      </c>
      <c r="B22" s="99">
        <f>'Kostnadsoversikt totalt'!C23</f>
        <v>0</v>
      </c>
      <c r="C22" s="99">
        <f>'Kostnadsoversikt totalt'!D23</f>
        <v>0</v>
      </c>
      <c r="D22" s="174">
        <f>'Kostnadsoversikt totalt'!E23</f>
        <v>0</v>
      </c>
      <c r="E22" s="99">
        <f>'Kostnadsoversikt totalt'!F23</f>
        <v>0</v>
      </c>
      <c r="F22" s="99">
        <f>'Kostnadsoversikt totalt'!G23</f>
        <v>0</v>
      </c>
      <c r="G22" s="86">
        <f>'Kostnadsoversikt totalt'!H23</f>
        <v>1950</v>
      </c>
      <c r="H22" s="109">
        <f t="shared" si="2"/>
        <v>0</v>
      </c>
      <c r="I22" s="164">
        <f>'Kostnadsoversikt totalt'!J23</f>
        <v>0</v>
      </c>
      <c r="J22" s="112">
        <f t="shared" si="0"/>
        <v>0</v>
      </c>
      <c r="K22" s="21">
        <f t="shared" si="3"/>
        <v>0</v>
      </c>
      <c r="L22" s="21">
        <f t="shared" si="1"/>
        <v>0</v>
      </c>
      <c r="M22" s="59">
        <f t="shared" si="4"/>
        <v>0</v>
      </c>
      <c r="N22" s="59">
        <f>(J22+'Kostnadsoversikt totalt'!P23+L22+'Kostnadsoversikt totalt'!R23+'Kostnadsoversikt totalt'!O23)*0.05</f>
        <v>0</v>
      </c>
      <c r="O22" s="123">
        <f t="shared" si="5"/>
        <v>0</v>
      </c>
    </row>
    <row r="23" spans="1:15" x14ac:dyDescent="0.3">
      <c r="A23" s="99">
        <f>'Kostnadsoversikt totalt'!B24</f>
        <v>0</v>
      </c>
      <c r="B23" s="99">
        <f>'Kostnadsoversikt totalt'!C24</f>
        <v>0</v>
      </c>
      <c r="C23" s="99">
        <f>'Kostnadsoversikt totalt'!D24</f>
        <v>0</v>
      </c>
      <c r="D23" s="174">
        <f>'Kostnadsoversikt totalt'!E24</f>
        <v>0</v>
      </c>
      <c r="E23" s="99">
        <f>'Kostnadsoversikt totalt'!F24</f>
        <v>0</v>
      </c>
      <c r="F23" s="99">
        <f>'Kostnadsoversikt totalt'!G24</f>
        <v>0</v>
      </c>
      <c r="G23" s="86">
        <f>'Kostnadsoversikt totalt'!H24</f>
        <v>1950</v>
      </c>
      <c r="H23" s="109">
        <f t="shared" si="2"/>
        <v>0</v>
      </c>
      <c r="I23" s="164">
        <f>'Kostnadsoversikt totalt'!J24</f>
        <v>0</v>
      </c>
      <c r="J23" s="112">
        <f t="shared" si="0"/>
        <v>0</v>
      </c>
      <c r="K23" s="38">
        <f t="shared" si="3"/>
        <v>0</v>
      </c>
      <c r="L23" s="21">
        <f t="shared" si="1"/>
        <v>0</v>
      </c>
      <c r="M23" s="59">
        <f t="shared" si="4"/>
        <v>0</v>
      </c>
      <c r="N23" s="59">
        <f>(J23+'Kostnadsoversikt totalt'!P24+L23+'Kostnadsoversikt totalt'!R24+'Kostnadsoversikt totalt'!O24)*0.05</f>
        <v>0</v>
      </c>
      <c r="O23" s="8">
        <f t="shared" si="5"/>
        <v>0</v>
      </c>
    </row>
    <row r="24" spans="1:15" x14ac:dyDescent="0.3">
      <c r="A24" s="99">
        <f>'Kostnadsoversikt totalt'!B25</f>
        <v>0</v>
      </c>
      <c r="B24" s="99">
        <f>'Kostnadsoversikt totalt'!C25</f>
        <v>0</v>
      </c>
      <c r="C24" s="99">
        <f>'Kostnadsoversikt totalt'!D25</f>
        <v>0</v>
      </c>
      <c r="D24" s="174">
        <f>'Kostnadsoversikt totalt'!E25</f>
        <v>0</v>
      </c>
      <c r="E24" s="99">
        <f>'Kostnadsoversikt totalt'!F25</f>
        <v>0</v>
      </c>
      <c r="F24" s="99">
        <f>'Kostnadsoversikt totalt'!G25</f>
        <v>0</v>
      </c>
      <c r="G24" s="86">
        <f>'Kostnadsoversikt totalt'!H25</f>
        <v>1950</v>
      </c>
      <c r="H24" s="109">
        <f t="shared" si="2"/>
        <v>0</v>
      </c>
      <c r="I24" s="164">
        <f>'Kostnadsoversikt totalt'!J25</f>
        <v>0</v>
      </c>
      <c r="J24" s="112">
        <f t="shared" si="0"/>
        <v>0</v>
      </c>
      <c r="K24" s="21">
        <f t="shared" si="3"/>
        <v>0</v>
      </c>
      <c r="L24" s="21">
        <f t="shared" si="1"/>
        <v>0</v>
      </c>
      <c r="M24" s="59">
        <f t="shared" si="4"/>
        <v>0</v>
      </c>
      <c r="N24" s="59">
        <f>(J24+'Kostnadsoversikt totalt'!P25+L24+'Kostnadsoversikt totalt'!R25+'Kostnadsoversikt totalt'!O25)*0.05</f>
        <v>0</v>
      </c>
      <c r="O24" s="123">
        <f t="shared" si="5"/>
        <v>0</v>
      </c>
    </row>
    <row r="25" spans="1:15" x14ac:dyDescent="0.3">
      <c r="A25" s="99">
        <f>'Kostnadsoversikt totalt'!B26</f>
        <v>0</v>
      </c>
      <c r="B25" s="99">
        <f>'Kostnadsoversikt totalt'!C26</f>
        <v>0</v>
      </c>
      <c r="C25" s="99">
        <f>'Kostnadsoversikt totalt'!D26</f>
        <v>0</v>
      </c>
      <c r="D25" s="174">
        <f>'Kostnadsoversikt totalt'!E26</f>
        <v>0</v>
      </c>
      <c r="E25" s="99">
        <f>'Kostnadsoversikt totalt'!F26</f>
        <v>0</v>
      </c>
      <c r="F25" s="99">
        <f>'Kostnadsoversikt totalt'!G26</f>
        <v>0</v>
      </c>
      <c r="G25" s="86">
        <f>'Kostnadsoversikt totalt'!H26</f>
        <v>1950</v>
      </c>
      <c r="H25" s="109">
        <f t="shared" si="2"/>
        <v>0</v>
      </c>
      <c r="I25" s="164">
        <f>'Kostnadsoversikt totalt'!J26</f>
        <v>0</v>
      </c>
      <c r="J25" s="112">
        <f t="shared" si="0"/>
        <v>0</v>
      </c>
      <c r="K25" s="38">
        <f t="shared" si="3"/>
        <v>0</v>
      </c>
      <c r="L25" s="21">
        <f t="shared" si="1"/>
        <v>0</v>
      </c>
      <c r="M25" s="59">
        <f t="shared" si="4"/>
        <v>0</v>
      </c>
      <c r="N25" s="59">
        <f>(J25+'Kostnadsoversikt totalt'!P26+L25+'Kostnadsoversikt totalt'!R26+'Kostnadsoversikt totalt'!O26)*0.05</f>
        <v>0</v>
      </c>
      <c r="O25" s="8">
        <f t="shared" si="5"/>
        <v>0</v>
      </c>
    </row>
    <row r="26" spans="1:15" x14ac:dyDescent="0.3">
      <c r="A26" s="99">
        <f>'Kostnadsoversikt totalt'!B27</f>
        <v>0</v>
      </c>
      <c r="B26" s="99">
        <f>'Kostnadsoversikt totalt'!C27</f>
        <v>0</v>
      </c>
      <c r="C26" s="99">
        <f>'Kostnadsoversikt totalt'!D27</f>
        <v>0</v>
      </c>
      <c r="D26" s="174">
        <f>'Kostnadsoversikt totalt'!E27</f>
        <v>0</v>
      </c>
      <c r="E26" s="99">
        <f>'Kostnadsoversikt totalt'!F27</f>
        <v>0</v>
      </c>
      <c r="F26" s="99">
        <f>'Kostnadsoversikt totalt'!G27</f>
        <v>0</v>
      </c>
      <c r="G26" s="86">
        <f>'Kostnadsoversikt totalt'!H27</f>
        <v>1950</v>
      </c>
      <c r="H26" s="109">
        <f t="shared" si="2"/>
        <v>0</v>
      </c>
      <c r="I26" s="164">
        <f>'Kostnadsoversikt totalt'!J27</f>
        <v>0</v>
      </c>
      <c r="J26" s="112">
        <f t="shared" si="0"/>
        <v>0</v>
      </c>
      <c r="K26" s="21">
        <f t="shared" si="3"/>
        <v>0</v>
      </c>
      <c r="L26" s="21">
        <f t="shared" si="1"/>
        <v>0</v>
      </c>
      <c r="M26" s="59">
        <f t="shared" si="4"/>
        <v>0</v>
      </c>
      <c r="N26" s="59">
        <f>(J26+'Kostnadsoversikt totalt'!P27+L26+'Kostnadsoversikt totalt'!R27+'Kostnadsoversikt totalt'!O27)*0.05</f>
        <v>0</v>
      </c>
      <c r="O26" s="123">
        <f t="shared" si="5"/>
        <v>0</v>
      </c>
    </row>
    <row r="27" spans="1:15" x14ac:dyDescent="0.3">
      <c r="A27" s="99">
        <f>'Kostnadsoversikt totalt'!B28</f>
        <v>0</v>
      </c>
      <c r="B27" s="99">
        <f>'Kostnadsoversikt totalt'!C28</f>
        <v>0</v>
      </c>
      <c r="C27" s="99">
        <f>'Kostnadsoversikt totalt'!D28</f>
        <v>0</v>
      </c>
      <c r="D27" s="174">
        <f>'Kostnadsoversikt totalt'!E28</f>
        <v>0</v>
      </c>
      <c r="E27" s="99">
        <f>'Kostnadsoversikt totalt'!F28</f>
        <v>0</v>
      </c>
      <c r="F27" s="99">
        <f>'Kostnadsoversikt totalt'!G28</f>
        <v>0</v>
      </c>
      <c r="G27" s="86">
        <f>'Kostnadsoversikt totalt'!H28</f>
        <v>1950</v>
      </c>
      <c r="H27" s="109">
        <f t="shared" si="2"/>
        <v>0</v>
      </c>
      <c r="I27" s="164">
        <f>'Kostnadsoversikt totalt'!J28</f>
        <v>0</v>
      </c>
      <c r="J27" s="112">
        <f t="shared" si="0"/>
        <v>0</v>
      </c>
      <c r="K27" s="21">
        <f t="shared" si="3"/>
        <v>0</v>
      </c>
      <c r="L27" s="21">
        <f t="shared" si="1"/>
        <v>0</v>
      </c>
      <c r="M27" s="59">
        <f t="shared" si="4"/>
        <v>0</v>
      </c>
      <c r="N27" s="59">
        <f>(J27+'Kostnadsoversikt totalt'!P28+L27+'Kostnadsoversikt totalt'!R28+'Kostnadsoversikt totalt'!O28)*0.05</f>
        <v>0</v>
      </c>
      <c r="O27" s="8">
        <f t="shared" si="5"/>
        <v>0</v>
      </c>
    </row>
    <row r="28" spans="1:15" x14ac:dyDescent="0.3">
      <c r="A28" s="99">
        <f>'Kostnadsoversikt totalt'!B29</f>
        <v>0</v>
      </c>
      <c r="B28" s="99">
        <f>'Kostnadsoversikt totalt'!C29</f>
        <v>0</v>
      </c>
      <c r="C28" s="99">
        <f>'Kostnadsoversikt totalt'!D29</f>
        <v>0</v>
      </c>
      <c r="D28" s="174">
        <f>'Kostnadsoversikt totalt'!E29</f>
        <v>0</v>
      </c>
      <c r="E28" s="99">
        <f>'Kostnadsoversikt totalt'!F29</f>
        <v>0</v>
      </c>
      <c r="F28" s="99">
        <f>'Kostnadsoversikt totalt'!G29</f>
        <v>0</v>
      </c>
      <c r="G28" s="86">
        <f>'Kostnadsoversikt totalt'!H29</f>
        <v>1950</v>
      </c>
      <c r="H28" s="109">
        <f t="shared" si="2"/>
        <v>0</v>
      </c>
      <c r="I28" s="164">
        <f>'Kostnadsoversikt totalt'!J29</f>
        <v>0</v>
      </c>
      <c r="J28" s="112">
        <f t="shared" si="0"/>
        <v>0</v>
      </c>
      <c r="K28" s="59">
        <f t="shared" si="3"/>
        <v>0</v>
      </c>
      <c r="L28" s="21">
        <f t="shared" si="1"/>
        <v>0</v>
      </c>
      <c r="M28" s="59">
        <f t="shared" si="4"/>
        <v>0</v>
      </c>
      <c r="N28" s="59">
        <f>(J28+'Kostnadsoversikt totalt'!P29+L28+'Kostnadsoversikt totalt'!R29+'Kostnadsoversikt totalt'!O29)*0.05</f>
        <v>0</v>
      </c>
      <c r="O28" s="123">
        <f t="shared" si="5"/>
        <v>0</v>
      </c>
    </row>
    <row r="29" spans="1:15" x14ac:dyDescent="0.3">
      <c r="A29" s="99">
        <f>'Kostnadsoversikt totalt'!B30</f>
        <v>0</v>
      </c>
      <c r="B29" s="99">
        <f>'Kostnadsoversikt totalt'!C30</f>
        <v>0</v>
      </c>
      <c r="C29" s="99">
        <f>'Kostnadsoversikt totalt'!D30</f>
        <v>0</v>
      </c>
      <c r="D29" s="174">
        <f>'Kostnadsoversikt totalt'!E30</f>
        <v>0</v>
      </c>
      <c r="E29" s="99">
        <f>'Kostnadsoversikt totalt'!F30</f>
        <v>0</v>
      </c>
      <c r="F29" s="99">
        <f>'Kostnadsoversikt totalt'!G30</f>
        <v>0</v>
      </c>
      <c r="G29" s="86">
        <f>'Kostnadsoversikt totalt'!H30</f>
        <v>1950</v>
      </c>
      <c r="H29" s="109">
        <f t="shared" si="2"/>
        <v>0</v>
      </c>
      <c r="I29" s="164">
        <f>'Kostnadsoversikt totalt'!J30</f>
        <v>0</v>
      </c>
      <c r="J29" s="112">
        <f t="shared" si="0"/>
        <v>0</v>
      </c>
      <c r="K29" s="38">
        <f t="shared" si="3"/>
        <v>0</v>
      </c>
      <c r="L29" s="21">
        <f t="shared" si="1"/>
        <v>0</v>
      </c>
      <c r="M29" s="59">
        <f t="shared" si="4"/>
        <v>0</v>
      </c>
      <c r="N29" s="59">
        <f>(J29+'Kostnadsoversikt totalt'!P30+L29+'Kostnadsoversikt totalt'!R30+'Kostnadsoversikt totalt'!O30)*0.05</f>
        <v>0</v>
      </c>
      <c r="O29" s="8">
        <f t="shared" si="5"/>
        <v>0</v>
      </c>
    </row>
    <row r="30" spans="1:15" x14ac:dyDescent="0.3">
      <c r="A30" s="99">
        <f>'Kostnadsoversikt totalt'!B31</f>
        <v>0</v>
      </c>
      <c r="B30" s="99">
        <f>'Kostnadsoversikt totalt'!C31</f>
        <v>0</v>
      </c>
      <c r="C30" s="99">
        <f>'Kostnadsoversikt totalt'!D31</f>
        <v>0</v>
      </c>
      <c r="D30" s="174">
        <f>'Kostnadsoversikt totalt'!E31</f>
        <v>0</v>
      </c>
      <c r="E30" s="99">
        <f>'Kostnadsoversikt totalt'!F31</f>
        <v>0</v>
      </c>
      <c r="F30" s="99">
        <f>'Kostnadsoversikt totalt'!G31</f>
        <v>0</v>
      </c>
      <c r="G30" s="86">
        <f>'Kostnadsoversikt totalt'!H31</f>
        <v>1950</v>
      </c>
      <c r="H30" s="109">
        <f t="shared" si="2"/>
        <v>0</v>
      </c>
      <c r="I30" s="164">
        <f>'Kostnadsoversikt totalt'!J31</f>
        <v>0</v>
      </c>
      <c r="J30" s="112">
        <f t="shared" si="0"/>
        <v>0</v>
      </c>
      <c r="K30" s="21">
        <f t="shared" si="3"/>
        <v>0</v>
      </c>
      <c r="L30" s="21">
        <f t="shared" si="1"/>
        <v>0</v>
      </c>
      <c r="M30" s="59">
        <f t="shared" si="4"/>
        <v>0</v>
      </c>
      <c r="N30" s="59">
        <f>(J30+'Kostnadsoversikt totalt'!P31+L30+'Kostnadsoversikt totalt'!R31+'Kostnadsoversikt totalt'!O31)*0.05</f>
        <v>0</v>
      </c>
      <c r="O30" s="123">
        <f t="shared" si="5"/>
        <v>0</v>
      </c>
    </row>
    <row r="31" spans="1:15" x14ac:dyDescent="0.3">
      <c r="A31" s="99">
        <f>'Kostnadsoversikt totalt'!B32</f>
        <v>0</v>
      </c>
      <c r="B31" s="99">
        <f>'Kostnadsoversikt totalt'!C32</f>
        <v>0</v>
      </c>
      <c r="C31" s="99">
        <f>'Kostnadsoversikt totalt'!D32</f>
        <v>0</v>
      </c>
      <c r="D31" s="174">
        <f>'Kostnadsoversikt totalt'!E32</f>
        <v>0</v>
      </c>
      <c r="E31" s="99">
        <f>'Kostnadsoversikt totalt'!F32</f>
        <v>0</v>
      </c>
      <c r="F31" s="99">
        <f>'Kostnadsoversikt totalt'!G32</f>
        <v>0</v>
      </c>
      <c r="G31" s="86">
        <f>'Kostnadsoversikt totalt'!H32</f>
        <v>1950</v>
      </c>
      <c r="H31" s="109">
        <f t="shared" si="2"/>
        <v>0</v>
      </c>
      <c r="I31" s="164">
        <f>'Kostnadsoversikt totalt'!J32</f>
        <v>0</v>
      </c>
      <c r="J31" s="112">
        <f t="shared" si="0"/>
        <v>0</v>
      </c>
      <c r="K31" s="38">
        <f t="shared" si="3"/>
        <v>0</v>
      </c>
      <c r="L31" s="21">
        <f t="shared" si="1"/>
        <v>0</v>
      </c>
      <c r="M31" s="59">
        <f t="shared" si="4"/>
        <v>0</v>
      </c>
      <c r="N31" s="59">
        <f>(J31+'Kostnadsoversikt totalt'!P32+L31+'Kostnadsoversikt totalt'!R32+'Kostnadsoversikt totalt'!O32)*0.05</f>
        <v>0</v>
      </c>
      <c r="O31" s="8">
        <f t="shared" si="5"/>
        <v>0</v>
      </c>
    </row>
    <row r="32" spans="1:15" x14ac:dyDescent="0.3">
      <c r="A32" s="99">
        <f>'Kostnadsoversikt totalt'!B33</f>
        <v>0</v>
      </c>
      <c r="B32" s="99">
        <f>'Kostnadsoversikt totalt'!C33</f>
        <v>0</v>
      </c>
      <c r="C32" s="99">
        <f>'Kostnadsoversikt totalt'!D33</f>
        <v>0</v>
      </c>
      <c r="D32" s="174">
        <f>'Kostnadsoversikt totalt'!E33</f>
        <v>0</v>
      </c>
      <c r="E32" s="99">
        <f>'Kostnadsoversikt totalt'!F33</f>
        <v>0</v>
      </c>
      <c r="F32" s="99">
        <f>'Kostnadsoversikt totalt'!G33</f>
        <v>0</v>
      </c>
      <c r="G32" s="86">
        <f>'Kostnadsoversikt totalt'!H33</f>
        <v>1950</v>
      </c>
      <c r="H32" s="109">
        <f t="shared" si="2"/>
        <v>0</v>
      </c>
      <c r="I32" s="164">
        <f>'Kostnadsoversikt totalt'!J33</f>
        <v>0</v>
      </c>
      <c r="J32" s="112">
        <f t="shared" si="0"/>
        <v>0</v>
      </c>
      <c r="K32" s="21">
        <f t="shared" si="3"/>
        <v>0</v>
      </c>
      <c r="L32" s="21">
        <f t="shared" si="1"/>
        <v>0</v>
      </c>
      <c r="M32" s="59">
        <f t="shared" si="4"/>
        <v>0</v>
      </c>
      <c r="N32" s="59">
        <f>(J32+'Kostnadsoversikt totalt'!P33+L32+'Kostnadsoversikt totalt'!R33+'Kostnadsoversikt totalt'!O33)*0.05</f>
        <v>0</v>
      </c>
      <c r="O32" s="123">
        <f t="shared" si="5"/>
        <v>0</v>
      </c>
    </row>
    <row r="33" spans="1:15" x14ac:dyDescent="0.3">
      <c r="A33" s="99">
        <f>'Kostnadsoversikt totalt'!B34</f>
        <v>0</v>
      </c>
      <c r="B33" s="99">
        <f>'Kostnadsoversikt totalt'!C34</f>
        <v>0</v>
      </c>
      <c r="C33" s="99">
        <f>'Kostnadsoversikt totalt'!D34</f>
        <v>0</v>
      </c>
      <c r="D33" s="174">
        <f>'Kostnadsoversikt totalt'!E34</f>
        <v>0</v>
      </c>
      <c r="E33" s="99">
        <f>'Kostnadsoversikt totalt'!F34</f>
        <v>0</v>
      </c>
      <c r="F33" s="99">
        <f>'Kostnadsoversikt totalt'!G34</f>
        <v>0</v>
      </c>
      <c r="G33" s="86">
        <f>'Kostnadsoversikt totalt'!H34</f>
        <v>1950</v>
      </c>
      <c r="H33" s="109">
        <f t="shared" si="2"/>
        <v>0</v>
      </c>
      <c r="I33" s="164">
        <f>'Kostnadsoversikt totalt'!J34</f>
        <v>0</v>
      </c>
      <c r="J33" s="112">
        <f t="shared" si="0"/>
        <v>0</v>
      </c>
      <c r="K33" s="21">
        <f t="shared" si="3"/>
        <v>0</v>
      </c>
      <c r="L33" s="21">
        <f t="shared" si="1"/>
        <v>0</v>
      </c>
      <c r="M33" s="59">
        <f t="shared" si="4"/>
        <v>0</v>
      </c>
      <c r="N33" s="59">
        <f>(J33+'Kostnadsoversikt totalt'!P34+L33+'Kostnadsoversikt totalt'!R34+'Kostnadsoversikt totalt'!O34)*0.05</f>
        <v>0</v>
      </c>
      <c r="O33" s="8">
        <f t="shared" si="5"/>
        <v>0</v>
      </c>
    </row>
    <row r="34" spans="1:15" x14ac:dyDescent="0.3">
      <c r="A34" s="99">
        <f>'Kostnadsoversikt totalt'!B35</f>
        <v>0</v>
      </c>
      <c r="B34" s="99">
        <f>'Kostnadsoversikt totalt'!C35</f>
        <v>0</v>
      </c>
      <c r="C34" s="99">
        <f>'Kostnadsoversikt totalt'!D35</f>
        <v>0</v>
      </c>
      <c r="D34" s="174">
        <f>'Kostnadsoversikt totalt'!E35</f>
        <v>0</v>
      </c>
      <c r="E34" s="99">
        <f>'Kostnadsoversikt totalt'!F35</f>
        <v>0</v>
      </c>
      <c r="F34" s="99">
        <f>'Kostnadsoversikt totalt'!G35</f>
        <v>0</v>
      </c>
      <c r="G34" s="86">
        <f>'Kostnadsoversikt totalt'!H35</f>
        <v>1950</v>
      </c>
      <c r="H34" s="109">
        <f t="shared" si="2"/>
        <v>0</v>
      </c>
      <c r="I34" s="164">
        <f>'Kostnadsoversikt totalt'!J35</f>
        <v>0</v>
      </c>
      <c r="J34" s="112">
        <f t="shared" si="0"/>
        <v>0</v>
      </c>
      <c r="K34" s="59">
        <f t="shared" si="3"/>
        <v>0</v>
      </c>
      <c r="L34" s="21">
        <f t="shared" si="1"/>
        <v>0</v>
      </c>
      <c r="M34" s="59">
        <f t="shared" si="4"/>
        <v>0</v>
      </c>
      <c r="N34" s="59">
        <f>(J34+'Kostnadsoversikt totalt'!P35+L34+'Kostnadsoversikt totalt'!R35+'Kostnadsoversikt totalt'!O35)*0.05</f>
        <v>0</v>
      </c>
      <c r="O34" s="123">
        <f t="shared" si="5"/>
        <v>0</v>
      </c>
    </row>
    <row r="35" spans="1:15" x14ac:dyDescent="0.3">
      <c r="A35" s="99">
        <f>'Kostnadsoversikt totalt'!B36</f>
        <v>0</v>
      </c>
      <c r="B35" s="99">
        <f>'Kostnadsoversikt totalt'!C36</f>
        <v>0</v>
      </c>
      <c r="C35" s="99">
        <f>'Kostnadsoversikt totalt'!D36</f>
        <v>0</v>
      </c>
      <c r="D35" s="174">
        <f>'Kostnadsoversikt totalt'!E36</f>
        <v>0</v>
      </c>
      <c r="E35" s="99">
        <f>'Kostnadsoversikt totalt'!F36</f>
        <v>0</v>
      </c>
      <c r="F35" s="99">
        <f>'Kostnadsoversikt totalt'!G36</f>
        <v>0</v>
      </c>
      <c r="G35" s="86">
        <f>'Kostnadsoversikt totalt'!H36</f>
        <v>1950</v>
      </c>
      <c r="H35" s="109">
        <f t="shared" si="2"/>
        <v>0</v>
      </c>
      <c r="I35" s="164">
        <f>'Kostnadsoversikt totalt'!J36</f>
        <v>0</v>
      </c>
      <c r="J35" s="112">
        <f t="shared" si="0"/>
        <v>0</v>
      </c>
      <c r="K35" s="38">
        <f t="shared" si="3"/>
        <v>0</v>
      </c>
      <c r="L35" s="21">
        <f t="shared" si="1"/>
        <v>0</v>
      </c>
      <c r="M35" s="59">
        <f t="shared" si="4"/>
        <v>0</v>
      </c>
      <c r="N35" s="59">
        <f>(J35+'Kostnadsoversikt totalt'!P36+L35+'Kostnadsoversikt totalt'!R36+'Kostnadsoversikt totalt'!O36)*0.05</f>
        <v>0</v>
      </c>
      <c r="O35" s="8">
        <f t="shared" si="5"/>
        <v>0</v>
      </c>
    </row>
    <row r="36" spans="1:15" x14ac:dyDescent="0.3">
      <c r="A36" s="99">
        <f>'Kostnadsoversikt totalt'!B37</f>
        <v>0</v>
      </c>
      <c r="B36" s="99">
        <f>'Kostnadsoversikt totalt'!C37</f>
        <v>0</v>
      </c>
      <c r="C36" s="99">
        <f>'Kostnadsoversikt totalt'!D37</f>
        <v>0</v>
      </c>
      <c r="D36" s="174">
        <f>'Kostnadsoversikt totalt'!E37</f>
        <v>0</v>
      </c>
      <c r="E36" s="99">
        <f>'Kostnadsoversikt totalt'!F37</f>
        <v>0</v>
      </c>
      <c r="F36" s="99">
        <f>'Kostnadsoversikt totalt'!G37</f>
        <v>0</v>
      </c>
      <c r="G36" s="86">
        <f>'Kostnadsoversikt totalt'!H37</f>
        <v>1950</v>
      </c>
      <c r="H36" s="109">
        <f t="shared" si="2"/>
        <v>0</v>
      </c>
      <c r="I36" s="164">
        <f>'Kostnadsoversikt totalt'!J37</f>
        <v>0</v>
      </c>
      <c r="J36" s="112">
        <f t="shared" si="0"/>
        <v>0</v>
      </c>
      <c r="K36" s="21">
        <f t="shared" si="3"/>
        <v>0</v>
      </c>
      <c r="L36" s="21">
        <f t="shared" si="1"/>
        <v>0</v>
      </c>
      <c r="M36" s="59">
        <f t="shared" si="4"/>
        <v>0</v>
      </c>
      <c r="N36" s="59">
        <f>(J36+'Kostnadsoversikt totalt'!P37+L36+'Kostnadsoversikt totalt'!R37+'Kostnadsoversikt totalt'!O37)*0.05</f>
        <v>0</v>
      </c>
      <c r="O36" s="123">
        <f t="shared" si="5"/>
        <v>0</v>
      </c>
    </row>
    <row r="37" spans="1:15" x14ac:dyDescent="0.3">
      <c r="A37" s="99">
        <f>'Kostnadsoversikt totalt'!B38</f>
        <v>0</v>
      </c>
      <c r="B37" s="99">
        <f>'Kostnadsoversikt totalt'!C38</f>
        <v>0</v>
      </c>
      <c r="C37" s="99">
        <f>'Kostnadsoversikt totalt'!D38</f>
        <v>0</v>
      </c>
      <c r="D37" s="174">
        <f>'Kostnadsoversikt totalt'!E38</f>
        <v>0</v>
      </c>
      <c r="E37" s="99">
        <f>'Kostnadsoversikt totalt'!F38</f>
        <v>0</v>
      </c>
      <c r="F37" s="99">
        <f>'Kostnadsoversikt totalt'!G38</f>
        <v>0</v>
      </c>
      <c r="G37" s="86">
        <f>'Kostnadsoversikt totalt'!H38</f>
        <v>1950</v>
      </c>
      <c r="H37" s="109">
        <f t="shared" si="2"/>
        <v>0</v>
      </c>
      <c r="I37" s="164">
        <f>'Kostnadsoversikt totalt'!J38</f>
        <v>0</v>
      </c>
      <c r="J37" s="112">
        <f t="shared" si="0"/>
        <v>0</v>
      </c>
      <c r="K37" s="21">
        <f t="shared" si="3"/>
        <v>0</v>
      </c>
      <c r="L37" s="21">
        <f t="shared" si="1"/>
        <v>0</v>
      </c>
      <c r="M37" s="59">
        <f t="shared" si="4"/>
        <v>0</v>
      </c>
      <c r="N37" s="59">
        <f>(J37+'Kostnadsoversikt totalt'!P38+L37+'Kostnadsoversikt totalt'!R38+'Kostnadsoversikt totalt'!O38)*0.05</f>
        <v>0</v>
      </c>
      <c r="O37" s="8">
        <f t="shared" si="5"/>
        <v>0</v>
      </c>
    </row>
    <row r="38" spans="1:15" x14ac:dyDescent="0.3">
      <c r="A38" s="99">
        <f>'Kostnadsoversikt totalt'!B39</f>
        <v>0</v>
      </c>
      <c r="B38" s="99">
        <f>'Kostnadsoversikt totalt'!C39</f>
        <v>0</v>
      </c>
      <c r="C38" s="99">
        <f>'Kostnadsoversikt totalt'!D39</f>
        <v>0</v>
      </c>
      <c r="D38" s="174">
        <f>'Kostnadsoversikt totalt'!E39</f>
        <v>0</v>
      </c>
      <c r="E38" s="99">
        <f>'Kostnadsoversikt totalt'!F39</f>
        <v>0</v>
      </c>
      <c r="F38" s="99">
        <f>'Kostnadsoversikt totalt'!G39</f>
        <v>0</v>
      </c>
      <c r="G38" s="86">
        <f>'Kostnadsoversikt totalt'!H39</f>
        <v>1950</v>
      </c>
      <c r="H38" s="109">
        <f t="shared" si="2"/>
        <v>0</v>
      </c>
      <c r="I38" s="164">
        <f>'Kostnadsoversikt totalt'!J39</f>
        <v>0</v>
      </c>
      <c r="J38" s="112">
        <f t="shared" si="0"/>
        <v>0</v>
      </c>
      <c r="K38" s="59">
        <f t="shared" si="3"/>
        <v>0</v>
      </c>
      <c r="L38" s="21">
        <f t="shared" si="1"/>
        <v>0</v>
      </c>
      <c r="M38" s="59">
        <f t="shared" si="4"/>
        <v>0</v>
      </c>
      <c r="N38" s="59">
        <f>(J38+'Kostnadsoversikt totalt'!P39+L38+'Kostnadsoversikt totalt'!R39+'Kostnadsoversikt totalt'!O39)*0.05</f>
        <v>0</v>
      </c>
      <c r="O38" s="123">
        <f t="shared" si="5"/>
        <v>0</v>
      </c>
    </row>
    <row r="39" spans="1:15" x14ac:dyDescent="0.3">
      <c r="A39" s="99">
        <f>'Kostnadsoversikt totalt'!B40</f>
        <v>0</v>
      </c>
      <c r="B39" s="99">
        <f>'Kostnadsoversikt totalt'!C40</f>
        <v>0</v>
      </c>
      <c r="C39" s="99">
        <f>'Kostnadsoversikt totalt'!D40</f>
        <v>0</v>
      </c>
      <c r="D39" s="174">
        <f>'Kostnadsoversikt totalt'!E40</f>
        <v>0</v>
      </c>
      <c r="E39" s="99">
        <f>'Kostnadsoversikt totalt'!F40</f>
        <v>0</v>
      </c>
      <c r="F39" s="99">
        <f>'Kostnadsoversikt totalt'!G40</f>
        <v>0</v>
      </c>
      <c r="G39" s="86">
        <f>'Kostnadsoversikt totalt'!H40</f>
        <v>1950</v>
      </c>
      <c r="H39" s="109">
        <f t="shared" si="2"/>
        <v>0</v>
      </c>
      <c r="I39" s="164">
        <f>'Kostnadsoversikt totalt'!J40</f>
        <v>0</v>
      </c>
      <c r="J39" s="112">
        <f t="shared" si="0"/>
        <v>0</v>
      </c>
      <c r="K39" s="38">
        <f t="shared" si="3"/>
        <v>0</v>
      </c>
      <c r="L39" s="21">
        <f t="shared" si="1"/>
        <v>0</v>
      </c>
      <c r="M39" s="59">
        <f t="shared" si="4"/>
        <v>0</v>
      </c>
      <c r="N39" s="59">
        <f>(J39+'Kostnadsoversikt totalt'!P40+L39+'Kostnadsoversikt totalt'!R40+'Kostnadsoversikt totalt'!O40)*0.05</f>
        <v>0</v>
      </c>
      <c r="O39" s="8">
        <f t="shared" si="5"/>
        <v>0</v>
      </c>
    </row>
    <row r="40" spans="1:15" x14ac:dyDescent="0.3">
      <c r="A40" s="99">
        <f>'Kostnadsoversikt totalt'!B41</f>
        <v>0</v>
      </c>
      <c r="B40" s="99">
        <f>'Kostnadsoversikt totalt'!C41</f>
        <v>0</v>
      </c>
      <c r="C40" s="99">
        <f>'Kostnadsoversikt totalt'!D41</f>
        <v>0</v>
      </c>
      <c r="D40" s="174">
        <f>'Kostnadsoversikt totalt'!E41</f>
        <v>0</v>
      </c>
      <c r="E40" s="99">
        <f>'Kostnadsoversikt totalt'!F41</f>
        <v>0</v>
      </c>
      <c r="F40" s="99">
        <f>'Kostnadsoversikt totalt'!G41</f>
        <v>0</v>
      </c>
      <c r="G40" s="86">
        <f>'Kostnadsoversikt totalt'!H41</f>
        <v>1950</v>
      </c>
      <c r="H40" s="109">
        <f t="shared" si="2"/>
        <v>0</v>
      </c>
      <c r="I40" s="164">
        <f>'Kostnadsoversikt totalt'!J41</f>
        <v>0</v>
      </c>
      <c r="J40" s="112">
        <f t="shared" si="0"/>
        <v>0</v>
      </c>
      <c r="K40" s="21">
        <f t="shared" si="3"/>
        <v>0</v>
      </c>
      <c r="L40" s="21">
        <f t="shared" si="1"/>
        <v>0</v>
      </c>
      <c r="M40" s="59">
        <f t="shared" si="4"/>
        <v>0</v>
      </c>
      <c r="N40" s="59">
        <f>(J40+'Kostnadsoversikt totalt'!P41+L40+'Kostnadsoversikt totalt'!R41+'Kostnadsoversikt totalt'!O41)*0.05</f>
        <v>0</v>
      </c>
      <c r="O40" s="123">
        <f t="shared" si="5"/>
        <v>0</v>
      </c>
    </row>
    <row r="41" spans="1:15" x14ac:dyDescent="0.3">
      <c r="A41" s="99">
        <f>'Kostnadsoversikt totalt'!B42</f>
        <v>0</v>
      </c>
      <c r="B41" s="99">
        <f>'Kostnadsoversikt totalt'!C42</f>
        <v>0</v>
      </c>
      <c r="C41" s="99">
        <f>'Kostnadsoversikt totalt'!D42</f>
        <v>0</v>
      </c>
      <c r="D41" s="174">
        <f>'Kostnadsoversikt totalt'!E42</f>
        <v>0</v>
      </c>
      <c r="E41" s="99">
        <f>'Kostnadsoversikt totalt'!F42</f>
        <v>0</v>
      </c>
      <c r="F41" s="99">
        <f>'Kostnadsoversikt totalt'!G42</f>
        <v>0</v>
      </c>
      <c r="G41" s="86">
        <f>'Kostnadsoversikt totalt'!H42</f>
        <v>1950</v>
      </c>
      <c r="H41" s="109">
        <f t="shared" si="2"/>
        <v>0</v>
      </c>
      <c r="I41" s="164">
        <f>'Kostnadsoversikt totalt'!J42</f>
        <v>0</v>
      </c>
      <c r="J41" s="112">
        <f t="shared" si="0"/>
        <v>0</v>
      </c>
      <c r="K41" s="21">
        <f t="shared" si="3"/>
        <v>0</v>
      </c>
      <c r="L41" s="21">
        <f t="shared" si="1"/>
        <v>0</v>
      </c>
      <c r="M41" s="59">
        <f t="shared" si="4"/>
        <v>0</v>
      </c>
      <c r="N41" s="59">
        <f>(J41+'Kostnadsoversikt totalt'!P42+L41+'Kostnadsoversikt totalt'!R42+'Kostnadsoversikt totalt'!O42)*0.05</f>
        <v>0</v>
      </c>
      <c r="O41" s="8">
        <f t="shared" si="5"/>
        <v>0</v>
      </c>
    </row>
    <row r="42" spans="1:15" x14ac:dyDescent="0.3">
      <c r="A42" s="99">
        <f>'Kostnadsoversikt totalt'!B43</f>
        <v>0</v>
      </c>
      <c r="B42" s="99">
        <f>'Kostnadsoversikt totalt'!C43</f>
        <v>0</v>
      </c>
      <c r="C42" s="99">
        <f>'Kostnadsoversikt totalt'!D43</f>
        <v>0</v>
      </c>
      <c r="D42" s="174">
        <f>'Kostnadsoversikt totalt'!E43</f>
        <v>0</v>
      </c>
      <c r="E42" s="99">
        <f>'Kostnadsoversikt totalt'!F43</f>
        <v>0</v>
      </c>
      <c r="F42" s="99">
        <f>'Kostnadsoversikt totalt'!G43</f>
        <v>0</v>
      </c>
      <c r="G42" s="86">
        <f>'Kostnadsoversikt totalt'!H43</f>
        <v>1950</v>
      </c>
      <c r="H42" s="109">
        <f t="shared" si="2"/>
        <v>0</v>
      </c>
      <c r="I42" s="164">
        <f>'Kostnadsoversikt totalt'!J43</f>
        <v>0</v>
      </c>
      <c r="J42" s="112">
        <f t="shared" si="0"/>
        <v>0</v>
      </c>
      <c r="K42" s="59">
        <f t="shared" si="3"/>
        <v>0</v>
      </c>
      <c r="L42" s="21">
        <f t="shared" si="1"/>
        <v>0</v>
      </c>
      <c r="M42" s="59">
        <f t="shared" si="4"/>
        <v>0</v>
      </c>
      <c r="N42" s="59">
        <f>(J42+'Kostnadsoversikt totalt'!P43+L42+'Kostnadsoversikt totalt'!R43+'Kostnadsoversikt totalt'!O43)*0.05</f>
        <v>0</v>
      </c>
      <c r="O42" s="123">
        <f t="shared" si="5"/>
        <v>0</v>
      </c>
    </row>
    <row r="43" spans="1:15" x14ac:dyDescent="0.3">
      <c r="A43" s="99">
        <f>'Kostnadsoversikt totalt'!B44</f>
        <v>0</v>
      </c>
      <c r="B43" s="99">
        <f>'Kostnadsoversikt totalt'!C44</f>
        <v>0</v>
      </c>
      <c r="C43" s="99">
        <f>'Kostnadsoversikt totalt'!D44</f>
        <v>0</v>
      </c>
      <c r="D43" s="174">
        <f>'Kostnadsoversikt totalt'!E44</f>
        <v>0</v>
      </c>
      <c r="E43" s="99">
        <f>'Kostnadsoversikt totalt'!F44</f>
        <v>0</v>
      </c>
      <c r="F43" s="99">
        <f>'Kostnadsoversikt totalt'!G44</f>
        <v>0</v>
      </c>
      <c r="G43" s="86">
        <f>'Kostnadsoversikt totalt'!H44</f>
        <v>1950</v>
      </c>
      <c r="H43" s="109">
        <f t="shared" si="2"/>
        <v>0</v>
      </c>
      <c r="I43" s="164">
        <f>'Kostnadsoversikt totalt'!J44</f>
        <v>0</v>
      </c>
      <c r="J43" s="112">
        <f t="shared" si="0"/>
        <v>0</v>
      </c>
      <c r="K43" s="38">
        <f t="shared" si="3"/>
        <v>0</v>
      </c>
      <c r="L43" s="21">
        <f t="shared" si="1"/>
        <v>0</v>
      </c>
      <c r="M43" s="59">
        <f t="shared" si="4"/>
        <v>0</v>
      </c>
      <c r="N43" s="59">
        <f>(J43+'Kostnadsoversikt totalt'!P44+L43+'Kostnadsoversikt totalt'!R44+'Kostnadsoversikt totalt'!O44)*0.05</f>
        <v>0</v>
      </c>
      <c r="O43" s="8">
        <f t="shared" si="5"/>
        <v>0</v>
      </c>
    </row>
    <row r="44" spans="1:15" x14ac:dyDescent="0.3">
      <c r="A44" s="99">
        <f>'Kostnadsoversikt totalt'!B45</f>
        <v>0</v>
      </c>
      <c r="B44" s="99">
        <f>'Kostnadsoversikt totalt'!C45</f>
        <v>0</v>
      </c>
      <c r="C44" s="99">
        <f>'Kostnadsoversikt totalt'!D45</f>
        <v>0</v>
      </c>
      <c r="D44" s="174">
        <f>'Kostnadsoversikt totalt'!E45</f>
        <v>0</v>
      </c>
      <c r="E44" s="99">
        <f>'Kostnadsoversikt totalt'!F45</f>
        <v>0</v>
      </c>
      <c r="F44" s="99">
        <f>'Kostnadsoversikt totalt'!G45</f>
        <v>0</v>
      </c>
      <c r="G44" s="86">
        <f>'Kostnadsoversikt totalt'!H45</f>
        <v>1950</v>
      </c>
      <c r="H44" s="109">
        <f t="shared" si="2"/>
        <v>0</v>
      </c>
      <c r="I44" s="164">
        <f>'Kostnadsoversikt totalt'!J45</f>
        <v>0</v>
      </c>
      <c r="J44" s="112">
        <f t="shared" si="0"/>
        <v>0</v>
      </c>
      <c r="K44" s="21">
        <f t="shared" si="3"/>
        <v>0</v>
      </c>
      <c r="L44" s="21">
        <f t="shared" si="1"/>
        <v>0</v>
      </c>
      <c r="M44" s="59">
        <f t="shared" si="4"/>
        <v>0</v>
      </c>
      <c r="N44" s="59">
        <f>(J44+'Kostnadsoversikt totalt'!P45+L44+'Kostnadsoversikt totalt'!R45+'Kostnadsoversikt totalt'!O45)*0.05</f>
        <v>0</v>
      </c>
      <c r="O44" s="123">
        <f t="shared" si="5"/>
        <v>0</v>
      </c>
    </row>
    <row r="45" spans="1:15" x14ac:dyDescent="0.3">
      <c r="A45" s="99">
        <f>'Kostnadsoversikt totalt'!B46</f>
        <v>0</v>
      </c>
      <c r="B45" s="99">
        <f>'Kostnadsoversikt totalt'!C46</f>
        <v>0</v>
      </c>
      <c r="C45" s="99">
        <f>'Kostnadsoversikt totalt'!D46</f>
        <v>0</v>
      </c>
      <c r="D45" s="174">
        <f>'Kostnadsoversikt totalt'!E46</f>
        <v>0</v>
      </c>
      <c r="E45" s="99">
        <f>'Kostnadsoversikt totalt'!F46</f>
        <v>0</v>
      </c>
      <c r="F45" s="99">
        <f>'Kostnadsoversikt totalt'!G46</f>
        <v>0</v>
      </c>
      <c r="G45" s="86">
        <f>'Kostnadsoversikt totalt'!H46</f>
        <v>1950</v>
      </c>
      <c r="H45" s="109">
        <f t="shared" si="2"/>
        <v>0</v>
      </c>
      <c r="I45" s="164">
        <f>'Kostnadsoversikt totalt'!J46</f>
        <v>0</v>
      </c>
      <c r="J45" s="112">
        <f t="shared" si="0"/>
        <v>0</v>
      </c>
      <c r="K45" s="38">
        <f t="shared" si="3"/>
        <v>0</v>
      </c>
      <c r="L45" s="21">
        <f t="shared" si="1"/>
        <v>0</v>
      </c>
      <c r="M45" s="59">
        <f t="shared" si="4"/>
        <v>0</v>
      </c>
      <c r="N45" s="59">
        <f>(J45+'Kostnadsoversikt totalt'!P46+L45+'Kostnadsoversikt totalt'!R46+'Kostnadsoversikt totalt'!O46)*0.05</f>
        <v>0</v>
      </c>
      <c r="O45" s="8">
        <f t="shared" si="5"/>
        <v>0</v>
      </c>
    </row>
    <row r="46" spans="1:15" x14ac:dyDescent="0.3">
      <c r="A46" s="99">
        <f>'Kostnadsoversikt totalt'!B47</f>
        <v>0</v>
      </c>
      <c r="B46" s="99">
        <f>'Kostnadsoversikt totalt'!C47</f>
        <v>0</v>
      </c>
      <c r="C46" s="99">
        <f>'Kostnadsoversikt totalt'!D47</f>
        <v>0</v>
      </c>
      <c r="D46" s="174">
        <f>'Kostnadsoversikt totalt'!E47</f>
        <v>0</v>
      </c>
      <c r="E46" s="99">
        <f>'Kostnadsoversikt totalt'!F47</f>
        <v>0</v>
      </c>
      <c r="F46" s="99">
        <f>'Kostnadsoversikt totalt'!G47</f>
        <v>0</v>
      </c>
      <c r="G46" s="86">
        <f>'Kostnadsoversikt totalt'!H47</f>
        <v>1950</v>
      </c>
      <c r="H46" s="109">
        <f t="shared" si="2"/>
        <v>0</v>
      </c>
      <c r="I46" s="164">
        <f>'Kostnadsoversikt totalt'!J47</f>
        <v>0</v>
      </c>
      <c r="J46" s="112">
        <f t="shared" si="0"/>
        <v>0</v>
      </c>
      <c r="K46" s="21">
        <f t="shared" si="3"/>
        <v>0</v>
      </c>
      <c r="L46" s="38">
        <f t="shared" si="1"/>
        <v>0</v>
      </c>
      <c r="M46" s="59">
        <f t="shared" si="4"/>
        <v>0</v>
      </c>
      <c r="N46" s="59">
        <f>(J46+'Kostnadsoversikt totalt'!P47+L46+'Kostnadsoversikt totalt'!R47+'Kostnadsoversikt totalt'!O47)*0.05</f>
        <v>0</v>
      </c>
      <c r="O46" s="123">
        <f t="shared" si="5"/>
        <v>0</v>
      </c>
    </row>
    <row r="47" spans="1:15" ht="15" thickBot="1" x14ac:dyDescent="0.35">
      <c r="A47" s="99">
        <f>'Kostnadsoversikt totalt'!B48</f>
        <v>0</v>
      </c>
      <c r="B47" s="99">
        <f>'Kostnadsoversikt totalt'!C48</f>
        <v>0</v>
      </c>
      <c r="C47" s="99">
        <f>'Kostnadsoversikt totalt'!D48</f>
        <v>0</v>
      </c>
      <c r="D47" s="174">
        <f>'Kostnadsoversikt totalt'!E48</f>
        <v>0</v>
      </c>
      <c r="E47" s="99">
        <f>'Kostnadsoversikt totalt'!F48</f>
        <v>0</v>
      </c>
      <c r="F47" s="99">
        <f>'Kostnadsoversikt totalt'!G48</f>
        <v>0</v>
      </c>
      <c r="G47" s="111">
        <f>'Kostnadsoversikt totalt'!H48</f>
        <v>1950</v>
      </c>
      <c r="H47" s="110">
        <f t="shared" si="2"/>
        <v>0</v>
      </c>
      <c r="I47" s="165">
        <f>'Kostnadsoversikt totalt'!J48</f>
        <v>0</v>
      </c>
      <c r="J47" s="113">
        <f t="shared" si="0"/>
        <v>0</v>
      </c>
      <c r="K47" s="21">
        <f t="shared" si="3"/>
        <v>0</v>
      </c>
      <c r="L47" s="23">
        <f t="shared" si="1"/>
        <v>0</v>
      </c>
      <c r="M47" s="59">
        <f t="shared" si="4"/>
        <v>0</v>
      </c>
      <c r="N47" s="59">
        <f>(J47+'Kostnadsoversikt totalt'!P48+L47+'Kostnadsoversikt totalt'!R48+'Kostnadsoversikt totalt'!O48)*0.05</f>
        <v>0</v>
      </c>
      <c r="O47" s="8">
        <f t="shared" si="5"/>
        <v>0</v>
      </c>
    </row>
    <row r="48" spans="1:15" ht="15" thickBot="1" x14ac:dyDescent="0.35">
      <c r="A48" s="209"/>
      <c r="B48" s="209"/>
      <c r="C48" s="209"/>
      <c r="D48" s="209"/>
      <c r="E48" s="209"/>
      <c r="F48" s="75"/>
      <c r="G48" s="75"/>
      <c r="H48" s="76"/>
      <c r="I48" s="166">
        <f t="shared" ref="I48:O48" si="6">SUM(I6:I47)</f>
        <v>1</v>
      </c>
      <c r="J48" s="62">
        <f t="shared" si="6"/>
        <v>256.41025641025641</v>
      </c>
      <c r="K48" s="62">
        <f t="shared" si="6"/>
        <v>30.769230769230766</v>
      </c>
      <c r="L48" s="62">
        <f t="shared" si="6"/>
        <v>36.538461538461533</v>
      </c>
      <c r="M48" s="62">
        <f t="shared" si="6"/>
        <v>36.153846153846153</v>
      </c>
      <c r="N48" s="62">
        <f t="shared" si="6"/>
        <v>52.074670824670832</v>
      </c>
      <c r="O48" s="64">
        <f t="shared" si="6"/>
        <v>411.94646569646568</v>
      </c>
    </row>
    <row r="49" spans="1:14" x14ac:dyDescent="0.3">
      <c r="I49" s="143"/>
      <c r="N49" s="60"/>
    </row>
    <row r="50" spans="1:14" x14ac:dyDescent="0.3">
      <c r="I50" s="143"/>
    </row>
    <row r="51" spans="1:14" ht="21" x14ac:dyDescent="0.4">
      <c r="A51" s="182" t="s">
        <v>38</v>
      </c>
      <c r="B51" s="182"/>
      <c r="C51" s="182"/>
      <c r="D51" s="183">
        <f>O48</f>
        <v>411.94646569646568</v>
      </c>
      <c r="E51" s="182" t="s">
        <v>39</v>
      </c>
      <c r="F51" s="182"/>
      <c r="G51" s="182"/>
      <c r="H51" s="182"/>
      <c r="I51" s="144"/>
    </row>
    <row r="52" spans="1:14" x14ac:dyDescent="0.3">
      <c r="I52" s="143"/>
    </row>
    <row r="53" spans="1:14" x14ac:dyDescent="0.3">
      <c r="A53" s="27" t="s">
        <v>40</v>
      </c>
      <c r="B53" s="27"/>
      <c r="C53" s="27"/>
      <c r="D53" s="1"/>
      <c r="E53" s="1"/>
      <c r="F53" s="1"/>
      <c r="G53" s="1"/>
      <c r="H53" s="1"/>
      <c r="I53" s="145"/>
      <c r="J53" s="1"/>
      <c r="K53" s="1"/>
      <c r="L53" s="1"/>
      <c r="M53" s="1"/>
      <c r="N53" s="1"/>
    </row>
    <row r="54" spans="1:14" x14ac:dyDescent="0.3">
      <c r="A54" s="1" t="s">
        <v>41</v>
      </c>
      <c r="B54" s="1"/>
      <c r="C54" s="1"/>
      <c r="D54" s="1"/>
      <c r="E54" s="1"/>
      <c r="F54" s="1"/>
      <c r="G54" s="1"/>
      <c r="H54" s="1"/>
      <c r="I54" s="146"/>
      <c r="J54" s="1"/>
      <c r="K54" s="28" t="s">
        <v>42</v>
      </c>
      <c r="L54" s="28"/>
      <c r="M54" s="28"/>
      <c r="N54" s="28"/>
    </row>
    <row r="55" spans="1:14" x14ac:dyDescent="0.3">
      <c r="A55" s="1" t="s">
        <v>44</v>
      </c>
      <c r="B55" s="1"/>
      <c r="C55" s="1"/>
      <c r="D55" s="1"/>
      <c r="E55" s="1"/>
      <c r="F55" s="1"/>
      <c r="G55" s="1"/>
      <c r="H55" s="1"/>
      <c r="I55" s="146">
        <v>342</v>
      </c>
      <c r="J55" s="1"/>
      <c r="K55" s="28" t="s">
        <v>45</v>
      </c>
      <c r="L55" s="28"/>
      <c r="M55" s="28"/>
      <c r="N55" s="28"/>
    </row>
    <row r="56" spans="1:14" x14ac:dyDescent="0.3">
      <c r="A56" s="1"/>
      <c r="B56" s="1"/>
      <c r="C56" s="1"/>
      <c r="D56" s="1"/>
      <c r="E56" s="1"/>
      <c r="F56" s="1"/>
      <c r="G56" s="1"/>
      <c r="H56" s="1"/>
      <c r="I56" s="146"/>
      <c r="J56" s="1"/>
      <c r="K56" s="28"/>
      <c r="L56" s="28"/>
      <c r="M56" s="28"/>
      <c r="N56" s="28"/>
    </row>
    <row r="57" spans="1:14" x14ac:dyDescent="0.3">
      <c r="A57" s="1" t="s">
        <v>47</v>
      </c>
      <c r="B57" s="1"/>
      <c r="C57" s="1"/>
      <c r="D57" s="1"/>
      <c r="E57" s="1"/>
      <c r="F57" s="1"/>
      <c r="G57" s="1"/>
      <c r="H57" s="1"/>
      <c r="I57" s="146">
        <v>4.4800000000000004</v>
      </c>
      <c r="J57" s="1"/>
      <c r="K57" s="28" t="s">
        <v>48</v>
      </c>
      <c r="L57" s="28"/>
      <c r="M57" s="28"/>
      <c r="N57" s="28"/>
    </row>
    <row r="58" spans="1:14" x14ac:dyDescent="0.3">
      <c r="A58" s="1" t="s">
        <v>50</v>
      </c>
      <c r="B58" s="1"/>
      <c r="C58" s="1"/>
      <c r="D58" s="1"/>
      <c r="E58" s="1"/>
      <c r="F58" s="1"/>
      <c r="G58" s="1"/>
      <c r="H58" s="1"/>
      <c r="I58" s="146">
        <v>1</v>
      </c>
      <c r="J58" s="1"/>
      <c r="K58" s="28" t="s">
        <v>48</v>
      </c>
      <c r="L58" s="28"/>
      <c r="M58" s="28"/>
      <c r="N58" s="28"/>
    </row>
    <row r="59" spans="1:14" x14ac:dyDescent="0.3">
      <c r="A59" s="31"/>
      <c r="B59" s="31"/>
      <c r="C59" s="31"/>
      <c r="D59" s="1"/>
      <c r="E59" s="1"/>
      <c r="F59" s="1"/>
      <c r="G59" s="1"/>
      <c r="H59" s="1"/>
      <c r="I59" s="146"/>
      <c r="J59" s="1"/>
      <c r="K59" s="28"/>
      <c r="L59" s="28"/>
      <c r="M59" s="28"/>
      <c r="N59" s="28"/>
    </row>
    <row r="60" spans="1:14" x14ac:dyDescent="0.3">
      <c r="A60" s="1" t="s">
        <v>58</v>
      </c>
      <c r="B60" s="1"/>
      <c r="C60" s="1"/>
      <c r="D60" s="1"/>
      <c r="E60" s="1"/>
      <c r="F60" s="1"/>
      <c r="G60" s="1"/>
      <c r="H60" s="1"/>
      <c r="I60" s="146">
        <v>30</v>
      </c>
      <c r="J60" s="1"/>
      <c r="K60" s="28" t="s">
        <v>52</v>
      </c>
      <c r="L60" s="28"/>
      <c r="M60" s="28"/>
      <c r="N60" s="28"/>
    </row>
    <row r="61" spans="1:14" x14ac:dyDescent="0.3">
      <c r="A61" s="1" t="s">
        <v>54</v>
      </c>
      <c r="B61" s="1"/>
      <c r="C61" s="1"/>
      <c r="D61" s="1"/>
      <c r="E61" s="1"/>
      <c r="F61" s="1"/>
      <c r="G61" s="1"/>
      <c r="H61" s="1"/>
      <c r="I61" s="146"/>
      <c r="J61" s="1"/>
      <c r="K61" s="1"/>
      <c r="L61" s="1"/>
      <c r="M61" s="1"/>
      <c r="N61" s="1"/>
    </row>
    <row r="62" spans="1:14" x14ac:dyDescent="0.3">
      <c r="A62" s="1" t="s">
        <v>55</v>
      </c>
      <c r="B62" s="1"/>
      <c r="C62" s="1"/>
      <c r="D62" s="1"/>
      <c r="E62" s="1"/>
      <c r="F62" s="1"/>
      <c r="G62" s="1"/>
      <c r="H62" s="1"/>
      <c r="I62" s="146"/>
      <c r="J62" s="1"/>
      <c r="K62" s="1"/>
      <c r="L62" s="1"/>
      <c r="M62" s="1"/>
      <c r="N62" s="1"/>
    </row>
    <row r="64" spans="1:14" x14ac:dyDescent="0.3">
      <c r="A64" s="1"/>
      <c r="B64" s="1"/>
      <c r="C64" s="1"/>
      <c r="D64" s="1"/>
      <c r="E64" s="1"/>
    </row>
    <row r="65" spans="1:5" x14ac:dyDescent="0.3">
      <c r="A65" s="29" t="s">
        <v>43</v>
      </c>
      <c r="B65" s="28"/>
      <c r="C65" s="1"/>
      <c r="D65" s="1"/>
      <c r="E65" s="1"/>
    </row>
    <row r="66" spans="1:5" x14ac:dyDescent="0.3">
      <c r="A66" s="44" t="s">
        <v>46</v>
      </c>
      <c r="B66" s="28"/>
      <c r="C66" s="1"/>
      <c r="D66" s="1"/>
      <c r="E66" s="1"/>
    </row>
    <row r="67" spans="1:5" x14ac:dyDescent="0.3">
      <c r="A67" s="30"/>
      <c r="B67" s="28"/>
      <c r="C67" s="1"/>
      <c r="D67" s="1"/>
      <c r="E67" s="1"/>
    </row>
    <row r="68" spans="1:5" x14ac:dyDescent="0.3">
      <c r="A68" s="44" t="s">
        <v>49</v>
      </c>
      <c r="B68" s="28"/>
      <c r="C68" s="1"/>
      <c r="D68" s="1"/>
      <c r="E68" s="1"/>
    </row>
    <row r="69" spans="1:5" x14ac:dyDescent="0.3">
      <c r="A69" s="44" t="s">
        <v>49</v>
      </c>
      <c r="B69" s="28"/>
      <c r="C69" s="1"/>
      <c r="D69" s="1"/>
      <c r="E69" s="1"/>
    </row>
    <row r="70" spans="1:5" x14ac:dyDescent="0.3">
      <c r="A70" s="44"/>
      <c r="B70" s="28"/>
      <c r="C70" s="1"/>
      <c r="D70" s="1"/>
      <c r="E70" s="1"/>
    </row>
    <row r="71" spans="1:5" x14ac:dyDescent="0.3">
      <c r="A71" s="44" t="s">
        <v>59</v>
      </c>
      <c r="B71" s="1"/>
      <c r="C71" s="1"/>
      <c r="D71" s="1"/>
      <c r="E71" s="1"/>
    </row>
    <row r="72" spans="1:5" x14ac:dyDescent="0.3">
      <c r="A72" s="1"/>
      <c r="B72" s="1"/>
      <c r="C72" s="1"/>
      <c r="D72" s="1"/>
      <c r="E72" s="1"/>
    </row>
    <row r="73" spans="1:5" x14ac:dyDescent="0.3">
      <c r="A73" s="1"/>
      <c r="B73" s="1"/>
      <c r="C73" s="1"/>
      <c r="D73" s="1"/>
      <c r="E73" s="1"/>
    </row>
  </sheetData>
  <sheetProtection algorithmName="SHA-512" hashValue="r888O/mF1YvYBliZg8Z8MAffNfDlmBIxntN98RCsQ6G8Aqda99gXJSw/gwMc7b7cl4HlYTwbO9HL/HhIjt1/pw==" saltValue="QxbTKPZfhmtPdIFa4QKswg==" spinCount="100000" sheet="1" objects="1" scenarios="1"/>
  <mergeCells count="1">
    <mergeCell ref="A48:E48"/>
  </mergeCells>
  <conditionalFormatting sqref="A6:F47">
    <cfRule type="expression" dxfId="7" priority="1">
      <formula>A6=0</formula>
    </cfRule>
  </conditionalFormatting>
  <conditionalFormatting sqref="I8:I47">
    <cfRule type="expression" dxfId="6" priority="6">
      <formula>I8=0</formula>
    </cfRule>
  </conditionalFormatting>
  <hyperlinks>
    <hyperlink ref="A68" r:id="rId1" xr:uid="{649EFE8C-427F-427D-8449-33DA670D7889}"/>
    <hyperlink ref="A69" r:id="rId2" xr:uid="{78E4A8BB-8AF9-41E7-BFEB-52F90E87BE2F}"/>
    <hyperlink ref="A71" r:id="rId3" xr:uid="{39C2508D-107C-44C6-A8EB-072D339AF2FC}"/>
    <hyperlink ref="A66" r:id="rId4" xr:uid="{AA820052-0E78-42FC-B178-4F6ADADB2434}"/>
  </hyperlinks>
  <pageMargins left="0.7" right="0.7" top="0.75" bottom="0.75" header="0.3" footer="0.3"/>
  <pageSetup paperSize="9" scale="56" fitToHeight="0" orientation="landscape" r:id="rId5"/>
  <ignoredErrors>
    <ignoredError sqref="E6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3"/>
  <sheetViews>
    <sheetView showGridLines="0" workbookViewId="0">
      <selection activeCell="B13" sqref="B13"/>
    </sheetView>
  </sheetViews>
  <sheetFormatPr baseColWidth="10" defaultColWidth="11.44140625" defaultRowHeight="14.4" x14ac:dyDescent="0.3"/>
  <cols>
    <col min="1" max="1" width="31.6640625" customWidth="1"/>
    <col min="2" max="2" width="50.109375" customWidth="1"/>
    <col min="3" max="3" width="19.109375" customWidth="1"/>
    <col min="6" max="6" width="9.44140625" customWidth="1"/>
    <col min="7" max="7" width="33.33203125" customWidth="1"/>
    <col min="8" max="8" width="8.88671875" customWidth="1"/>
    <col min="9" max="9" width="12.44140625" bestFit="1" customWidth="1"/>
    <col min="10" max="10" width="8.5546875" customWidth="1"/>
    <col min="11" max="11" width="7.44140625" customWidth="1"/>
    <col min="12" max="12" width="8.6640625" customWidth="1"/>
  </cols>
  <sheetData>
    <row r="1" spans="1:26" ht="28.8" x14ac:dyDescent="0.55000000000000004">
      <c r="A1" s="191" t="s">
        <v>60</v>
      </c>
      <c r="B1" s="191" t="str">
        <f>'Kostnadsoversikt totalt'!C1</f>
        <v>*</v>
      </c>
    </row>
    <row r="2" spans="1:26" ht="28.5" customHeight="1" x14ac:dyDescent="0.55000000000000004">
      <c r="A2" s="191" t="s">
        <v>61</v>
      </c>
      <c r="B2" s="191"/>
      <c r="C2" s="191"/>
      <c r="D2" s="191" t="str">
        <f>'Kostnadsoversikt totalt'!J3</f>
        <v xml:space="preserve">Aksjon </v>
      </c>
      <c r="E2" s="191"/>
      <c r="F2" s="191"/>
      <c r="G2" s="191"/>
      <c r="H2" s="191"/>
      <c r="I2" s="215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6" ht="15" customHeight="1" x14ac:dyDescent="0.55000000000000004">
      <c r="A3" s="191"/>
      <c r="B3" s="191"/>
      <c r="C3" s="191"/>
      <c r="D3" s="191"/>
      <c r="E3" s="191"/>
      <c r="F3" s="191"/>
      <c r="G3" s="191"/>
      <c r="H3" s="191"/>
      <c r="I3" s="215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</row>
    <row r="4" spans="1:26" ht="15" thickBot="1" x14ac:dyDescent="0.35"/>
    <row r="5" spans="1:26" ht="32.25" customHeight="1" thickBot="1" x14ac:dyDescent="0.35">
      <c r="A5" s="189" t="s">
        <v>4</v>
      </c>
      <c r="B5" s="190" t="s">
        <v>5</v>
      </c>
      <c r="C5" s="190" t="s">
        <v>6</v>
      </c>
      <c r="D5" s="210" t="s">
        <v>7</v>
      </c>
      <c r="E5" s="211"/>
      <c r="F5" s="210" t="s">
        <v>9</v>
      </c>
      <c r="G5" s="212"/>
      <c r="H5" s="212"/>
      <c r="I5" s="212"/>
      <c r="J5" s="211"/>
      <c r="K5" s="213" t="s">
        <v>62</v>
      </c>
      <c r="L5" s="214"/>
    </row>
    <row r="6" spans="1:26" ht="103.2" thickBot="1" x14ac:dyDescent="0.35">
      <c r="A6" s="35"/>
      <c r="B6" s="42"/>
      <c r="C6" s="94"/>
      <c r="D6" s="84" t="s">
        <v>63</v>
      </c>
      <c r="E6" s="71" t="s">
        <v>64</v>
      </c>
      <c r="F6" s="124" t="s">
        <v>32</v>
      </c>
      <c r="G6" s="125" t="s">
        <v>33</v>
      </c>
      <c r="H6" s="61" t="s">
        <v>34</v>
      </c>
      <c r="I6" s="61" t="s">
        <v>35</v>
      </c>
      <c r="J6" s="65" t="s">
        <v>9</v>
      </c>
      <c r="K6" s="124" t="s">
        <v>36</v>
      </c>
      <c r="L6" s="65" t="s">
        <v>37</v>
      </c>
    </row>
    <row r="7" spans="1:26" x14ac:dyDescent="0.3">
      <c r="A7" s="5">
        <f>'Kostnadsoversikt totalt'!B7</f>
        <v>0</v>
      </c>
      <c r="B7" s="199">
        <f>'Kostnadsoversikt totalt'!C7</f>
        <v>0</v>
      </c>
      <c r="C7" s="5">
        <f>'Kostnadsoversikt totalt'!D7</f>
        <v>0</v>
      </c>
      <c r="D7" s="174">
        <f>'Kostnadsoversikt totalt'!E7</f>
        <v>0</v>
      </c>
      <c r="E7" s="116">
        <f>'Kostnadsoversikt totalt'!F7</f>
        <v>0</v>
      </c>
      <c r="F7" s="82">
        <f>'Kostnadsoversikt totalt'!W7</f>
        <v>0</v>
      </c>
      <c r="G7" s="90">
        <f>'Kostnadsoversikt totalt'!X7</f>
        <v>0</v>
      </c>
      <c r="H7" s="88">
        <f>'Kostnadsoversikt totalt'!Y7</f>
        <v>0</v>
      </c>
      <c r="I7" s="90">
        <f>'Kostnadsoversikt totalt'!Z7</f>
        <v>0</v>
      </c>
      <c r="J7" s="90">
        <f>'Kostnadsoversikt totalt'!AA7</f>
        <v>0</v>
      </c>
      <c r="K7" s="90">
        <f>'Kostnadsoversikt totalt'!AB7</f>
        <v>0</v>
      </c>
      <c r="L7" s="93">
        <f>'Kostnadsoversikt totalt'!AC7</f>
        <v>0</v>
      </c>
    </row>
    <row r="8" spans="1:26" x14ac:dyDescent="0.3">
      <c r="A8" s="95">
        <f>'Kostnadsoversikt totalt'!B8</f>
        <v>0</v>
      </c>
      <c r="B8" s="95">
        <f>'Kostnadsoversikt totalt'!C8</f>
        <v>0</v>
      </c>
      <c r="C8" s="4">
        <f>'Kostnadsoversikt totalt'!D8</f>
        <v>0</v>
      </c>
      <c r="D8" s="174">
        <f>'Kostnadsoversikt totalt'!E8</f>
        <v>0</v>
      </c>
      <c r="E8" s="35">
        <f>'Kostnadsoversikt totalt'!F8</f>
        <v>0</v>
      </c>
      <c r="F8" s="83">
        <f>'Kostnadsoversikt totalt'!W8</f>
        <v>0</v>
      </c>
      <c r="G8" s="79">
        <f>'Kostnadsoversikt totalt'!X8</f>
        <v>0</v>
      </c>
      <c r="H8" s="73">
        <f>'Kostnadsoversikt totalt'!Y8</f>
        <v>0</v>
      </c>
      <c r="I8" s="79">
        <f>'Kostnadsoversikt totalt'!Z8</f>
        <v>0</v>
      </c>
      <c r="J8" s="79">
        <f>'Kostnadsoversikt totalt'!AA8</f>
        <v>0</v>
      </c>
      <c r="K8" s="79">
        <f>'Kostnadsoversikt totalt'!AB8</f>
        <v>0</v>
      </c>
      <c r="L8" s="91">
        <f>'Kostnadsoversikt totalt'!AC8</f>
        <v>0</v>
      </c>
    </row>
    <row r="9" spans="1:26" x14ac:dyDescent="0.3">
      <c r="A9" s="89">
        <f>'Kostnadsoversikt totalt'!B9</f>
        <v>0</v>
      </c>
      <c r="B9" s="195">
        <f>'Kostnadsoversikt totalt'!C9</f>
        <v>0</v>
      </c>
      <c r="C9" s="114">
        <f>'Kostnadsoversikt totalt'!D9</f>
        <v>0</v>
      </c>
      <c r="D9" s="174">
        <f>'Kostnadsoversikt totalt'!E9</f>
        <v>0</v>
      </c>
      <c r="E9" s="72">
        <f>'Kostnadsoversikt totalt'!F9</f>
        <v>0</v>
      </c>
      <c r="F9" s="83">
        <f>'Kostnadsoversikt totalt'!W9</f>
        <v>0</v>
      </c>
      <c r="G9" s="79">
        <f>'Kostnadsoversikt totalt'!X9</f>
        <v>0</v>
      </c>
      <c r="H9" s="73">
        <f>'Kostnadsoversikt totalt'!Y9</f>
        <v>0</v>
      </c>
      <c r="I9" s="79">
        <f>'Kostnadsoversikt totalt'!Z9</f>
        <v>0</v>
      </c>
      <c r="J9" s="79">
        <f>'Kostnadsoversikt totalt'!AA9</f>
        <v>0</v>
      </c>
      <c r="K9" s="79">
        <f>'Kostnadsoversikt totalt'!AB9</f>
        <v>0</v>
      </c>
      <c r="L9" s="91">
        <f>'Kostnadsoversikt totalt'!AC9</f>
        <v>0</v>
      </c>
    </row>
    <row r="10" spans="1:26" x14ac:dyDescent="0.3">
      <c r="A10" s="81">
        <f>'Kostnadsoversikt totalt'!B10</f>
        <v>0</v>
      </c>
      <c r="B10" s="196">
        <f>'Kostnadsoversikt totalt'!C10</f>
        <v>0</v>
      </c>
      <c r="C10" s="91">
        <f>'Kostnadsoversikt totalt'!D10</f>
        <v>0</v>
      </c>
      <c r="D10" s="174">
        <f>'Kostnadsoversikt totalt'!E10</f>
        <v>0</v>
      </c>
      <c r="E10" s="36">
        <f>'Kostnadsoversikt totalt'!F10</f>
        <v>0</v>
      </c>
      <c r="F10" s="83">
        <f>'Kostnadsoversikt totalt'!W10</f>
        <v>0</v>
      </c>
      <c r="G10" s="79">
        <f>'Kostnadsoversikt totalt'!X10</f>
        <v>0</v>
      </c>
      <c r="H10" s="73">
        <f>'Kostnadsoversikt totalt'!Y10</f>
        <v>0</v>
      </c>
      <c r="I10" s="79">
        <f>'Kostnadsoversikt totalt'!Z10</f>
        <v>0</v>
      </c>
      <c r="J10" s="79">
        <f>'Kostnadsoversikt totalt'!AA10</f>
        <v>0</v>
      </c>
      <c r="K10" s="79">
        <f>'Kostnadsoversikt totalt'!AB10</f>
        <v>0</v>
      </c>
      <c r="L10" s="91">
        <f>'Kostnadsoversikt totalt'!AC10</f>
        <v>0</v>
      </c>
    </row>
    <row r="11" spans="1:26" x14ac:dyDescent="0.3">
      <c r="A11" s="95">
        <f>'Kostnadsoversikt totalt'!B11</f>
        <v>0</v>
      </c>
      <c r="B11" s="197">
        <f>'Kostnadsoversikt totalt'!C11</f>
        <v>0</v>
      </c>
      <c r="C11" s="114">
        <f>'Kostnadsoversikt totalt'!D11</f>
        <v>0</v>
      </c>
      <c r="D11" s="174">
        <f>'Kostnadsoversikt totalt'!E11</f>
        <v>0</v>
      </c>
      <c r="E11" s="36">
        <f>'Kostnadsoversikt totalt'!F11</f>
        <v>0</v>
      </c>
      <c r="F11" s="83">
        <f>'Kostnadsoversikt totalt'!W11</f>
        <v>0</v>
      </c>
      <c r="G11" s="79">
        <f>'Kostnadsoversikt totalt'!X11</f>
        <v>0</v>
      </c>
      <c r="H11" s="73">
        <f>'Kostnadsoversikt totalt'!Y11</f>
        <v>0</v>
      </c>
      <c r="I11" s="79">
        <f>'Kostnadsoversikt totalt'!Z11</f>
        <v>0</v>
      </c>
      <c r="J11" s="79">
        <f>'Kostnadsoversikt totalt'!AA11</f>
        <v>0</v>
      </c>
      <c r="K11" s="79">
        <f>'Kostnadsoversikt totalt'!AB11</f>
        <v>0</v>
      </c>
      <c r="L11" s="91">
        <f>'Kostnadsoversikt totalt'!AC11</f>
        <v>0</v>
      </c>
    </row>
    <row r="12" spans="1:26" x14ac:dyDescent="0.3">
      <c r="A12" s="81">
        <f>'Kostnadsoversikt totalt'!B12</f>
        <v>0</v>
      </c>
      <c r="B12" s="196">
        <f>'Kostnadsoversikt totalt'!C12</f>
        <v>0</v>
      </c>
      <c r="C12" s="4">
        <f>'Kostnadsoversikt totalt'!D12</f>
        <v>0</v>
      </c>
      <c r="D12" s="174">
        <f>'Kostnadsoversikt totalt'!E12</f>
        <v>0</v>
      </c>
      <c r="E12" s="36">
        <f>'Kostnadsoversikt totalt'!F12</f>
        <v>0</v>
      </c>
      <c r="F12" s="83">
        <f>'Kostnadsoversikt totalt'!W12</f>
        <v>0</v>
      </c>
      <c r="G12" s="79">
        <f>'Kostnadsoversikt totalt'!X12</f>
        <v>0</v>
      </c>
      <c r="H12" s="73">
        <f>'Kostnadsoversikt totalt'!Y12</f>
        <v>0</v>
      </c>
      <c r="I12" s="79">
        <f>'Kostnadsoversikt totalt'!Z12</f>
        <v>0</v>
      </c>
      <c r="J12" s="79">
        <f>'Kostnadsoversikt totalt'!AA12</f>
        <v>0</v>
      </c>
      <c r="K12" s="79">
        <f>'Kostnadsoversikt totalt'!AB12</f>
        <v>0</v>
      </c>
      <c r="L12" s="91">
        <f>'Kostnadsoversikt totalt'!AC12</f>
        <v>0</v>
      </c>
    </row>
    <row r="13" spans="1:26" x14ac:dyDescent="0.3">
      <c r="A13" s="81">
        <f>'Kostnadsoversikt totalt'!B13</f>
        <v>0</v>
      </c>
      <c r="B13" s="196">
        <f>'Kostnadsoversikt totalt'!C13</f>
        <v>0</v>
      </c>
      <c r="C13" s="4">
        <f>'Kostnadsoversikt totalt'!D13</f>
        <v>0</v>
      </c>
      <c r="D13" s="174">
        <f>'Kostnadsoversikt totalt'!E13</f>
        <v>0</v>
      </c>
      <c r="E13" s="36">
        <f>'Kostnadsoversikt totalt'!F13</f>
        <v>0</v>
      </c>
      <c r="F13" s="83">
        <f>'Kostnadsoversikt totalt'!W13</f>
        <v>0</v>
      </c>
      <c r="G13" s="79">
        <f>'Kostnadsoversikt totalt'!X13</f>
        <v>0</v>
      </c>
      <c r="H13" s="73">
        <f>'Kostnadsoversikt totalt'!Y13</f>
        <v>0</v>
      </c>
      <c r="I13" s="79">
        <f>'Kostnadsoversikt totalt'!Z13</f>
        <v>0</v>
      </c>
      <c r="J13" s="79">
        <f>'Kostnadsoversikt totalt'!AA13</f>
        <v>0</v>
      </c>
      <c r="K13" s="79">
        <f>'Kostnadsoversikt totalt'!AB13</f>
        <v>0</v>
      </c>
      <c r="L13" s="91">
        <f>'Kostnadsoversikt totalt'!AC13</f>
        <v>0</v>
      </c>
    </row>
    <row r="14" spans="1:26" x14ac:dyDescent="0.3">
      <c r="A14" s="115">
        <f>'Kostnadsoversikt totalt'!B14</f>
        <v>0</v>
      </c>
      <c r="B14" s="194">
        <f>'Kostnadsoversikt totalt'!C14</f>
        <v>0</v>
      </c>
      <c r="C14" s="95">
        <f>'Kostnadsoversikt totalt'!D14</f>
        <v>0</v>
      </c>
      <c r="D14" s="174">
        <f>'Kostnadsoversikt totalt'!E14</f>
        <v>0</v>
      </c>
      <c r="E14" s="35">
        <f>'Kostnadsoversikt totalt'!F14</f>
        <v>0</v>
      </c>
      <c r="F14" s="83">
        <f>'Kostnadsoversikt totalt'!W14</f>
        <v>0</v>
      </c>
      <c r="G14" s="79">
        <f>'Kostnadsoversikt totalt'!X14</f>
        <v>0</v>
      </c>
      <c r="H14" s="73">
        <f>'Kostnadsoversikt totalt'!Y14</f>
        <v>0</v>
      </c>
      <c r="I14" s="79">
        <f>'Kostnadsoversikt totalt'!Z14</f>
        <v>0</v>
      </c>
      <c r="J14" s="79">
        <f>'Kostnadsoversikt totalt'!AA14</f>
        <v>0</v>
      </c>
      <c r="K14" s="79">
        <f>'Kostnadsoversikt totalt'!AB14</f>
        <v>0</v>
      </c>
      <c r="L14" s="91">
        <f>'Kostnadsoversikt totalt'!AC14</f>
        <v>0</v>
      </c>
    </row>
    <row r="15" spans="1:26" x14ac:dyDescent="0.3">
      <c r="A15" s="81">
        <f>'Kostnadsoversikt totalt'!B15</f>
        <v>0</v>
      </c>
      <c r="B15" s="196">
        <f>'Kostnadsoversikt totalt'!C15</f>
        <v>0</v>
      </c>
      <c r="C15" s="4">
        <f>'Kostnadsoversikt totalt'!D15</f>
        <v>0</v>
      </c>
      <c r="D15" s="174">
        <f>'Kostnadsoversikt totalt'!E15</f>
        <v>0</v>
      </c>
      <c r="E15" s="36">
        <f>'Kostnadsoversikt totalt'!F15</f>
        <v>0</v>
      </c>
      <c r="F15" s="83">
        <f>'Kostnadsoversikt totalt'!W15</f>
        <v>0</v>
      </c>
      <c r="G15" s="79">
        <f>'Kostnadsoversikt totalt'!X15</f>
        <v>0</v>
      </c>
      <c r="H15" s="121">
        <f>'Kostnadsoversikt totalt'!Y15</f>
        <v>0</v>
      </c>
      <c r="I15" s="73">
        <f>'Kostnadsoversikt totalt'!Z15</f>
        <v>0</v>
      </c>
      <c r="J15" s="79">
        <f>'Kostnadsoversikt totalt'!AA15</f>
        <v>0</v>
      </c>
      <c r="K15" s="79">
        <f>'Kostnadsoversikt totalt'!AB15</f>
        <v>0</v>
      </c>
      <c r="L15" s="91">
        <f>'Kostnadsoversikt totalt'!AC15</f>
        <v>0</v>
      </c>
    </row>
    <row r="16" spans="1:26" x14ac:dyDescent="0.3">
      <c r="A16" s="92">
        <f>'Kostnadsoversikt totalt'!B16</f>
        <v>0</v>
      </c>
      <c r="B16" s="197">
        <f>'Kostnadsoversikt totalt'!C16</f>
        <v>0</v>
      </c>
      <c r="C16" s="86">
        <f>'Kostnadsoversikt totalt'!D16</f>
        <v>0</v>
      </c>
      <c r="D16" s="174">
        <f>'Kostnadsoversikt totalt'!E16</f>
        <v>0</v>
      </c>
      <c r="E16" s="36">
        <f>'Kostnadsoversikt totalt'!F16</f>
        <v>0</v>
      </c>
      <c r="F16" s="83">
        <f>'Kostnadsoversikt totalt'!W16</f>
        <v>0</v>
      </c>
      <c r="G16" s="79">
        <f>'Kostnadsoversikt totalt'!X16</f>
        <v>0</v>
      </c>
      <c r="H16" s="121">
        <f>'Kostnadsoversikt totalt'!Y16</f>
        <v>0</v>
      </c>
      <c r="I16" s="73">
        <f>'Kostnadsoversikt totalt'!Z16</f>
        <v>0</v>
      </c>
      <c r="J16" s="79">
        <f>'Kostnadsoversikt totalt'!AA16</f>
        <v>0</v>
      </c>
      <c r="K16" s="73">
        <f>'Kostnadsoversikt totalt'!AB16</f>
        <v>0</v>
      </c>
      <c r="L16" s="91">
        <f>'Kostnadsoversikt totalt'!AC16</f>
        <v>0</v>
      </c>
    </row>
    <row r="17" spans="1:12" x14ac:dyDescent="0.3">
      <c r="A17" s="4">
        <f>'Kostnadsoversikt totalt'!B17</f>
        <v>0</v>
      </c>
      <c r="B17" s="196">
        <f>'Kostnadsoversikt totalt'!C17</f>
        <v>0</v>
      </c>
      <c r="C17" s="4">
        <f>'Kostnadsoversikt totalt'!D17</f>
        <v>0</v>
      </c>
      <c r="D17" s="174">
        <f>'Kostnadsoversikt totalt'!E17</f>
        <v>0</v>
      </c>
      <c r="E17">
        <f>'Kostnadsoversikt totalt'!F17</f>
        <v>0</v>
      </c>
      <c r="F17" s="83">
        <f>'Kostnadsoversikt totalt'!W17</f>
        <v>0</v>
      </c>
      <c r="G17" s="79">
        <f>'Kostnadsoversikt totalt'!X17</f>
        <v>0</v>
      </c>
      <c r="H17" s="121">
        <f>'Kostnadsoversikt totalt'!Y17</f>
        <v>0</v>
      </c>
      <c r="I17" s="73">
        <f>'Kostnadsoversikt totalt'!Z17</f>
        <v>0</v>
      </c>
      <c r="J17" s="73">
        <f>'Kostnadsoversikt totalt'!AA17</f>
        <v>0</v>
      </c>
      <c r="K17" s="73">
        <f>'Kostnadsoversikt totalt'!AB17</f>
        <v>0</v>
      </c>
      <c r="L17" s="91">
        <f>'Kostnadsoversikt totalt'!AC17</f>
        <v>0</v>
      </c>
    </row>
    <row r="18" spans="1:12" x14ac:dyDescent="0.3">
      <c r="A18" s="4">
        <f>'Kostnadsoversikt totalt'!B18</f>
        <v>0</v>
      </c>
      <c r="B18" s="196">
        <f>'Kostnadsoversikt totalt'!C18</f>
        <v>0</v>
      </c>
      <c r="C18" s="4">
        <f>'Kostnadsoversikt totalt'!D18</f>
        <v>0</v>
      </c>
      <c r="D18" s="174">
        <f>'Kostnadsoversikt totalt'!E18</f>
        <v>0</v>
      </c>
      <c r="E18" s="121">
        <f>'Kostnadsoversikt totalt'!F18</f>
        <v>0</v>
      </c>
      <c r="F18" s="83">
        <f>'Kostnadsoversikt totalt'!W18</f>
        <v>0</v>
      </c>
      <c r="G18" s="79">
        <f>'Kostnadsoversikt totalt'!X18</f>
        <v>0</v>
      </c>
      <c r="H18" s="121">
        <f>'Kostnadsoversikt totalt'!Y18</f>
        <v>0</v>
      </c>
      <c r="I18" s="73">
        <f>'Kostnadsoversikt totalt'!Z18</f>
        <v>0</v>
      </c>
      <c r="J18" s="73">
        <f>'Kostnadsoversikt totalt'!AA18</f>
        <v>0</v>
      </c>
      <c r="K18" s="73">
        <f>'Kostnadsoversikt totalt'!AB18</f>
        <v>0</v>
      </c>
      <c r="L18" s="91">
        <f>'Kostnadsoversikt totalt'!AC18</f>
        <v>0</v>
      </c>
    </row>
    <row r="19" spans="1:12" x14ac:dyDescent="0.3">
      <c r="A19" s="81">
        <f>'Kostnadsoversikt totalt'!B19</f>
        <v>0</v>
      </c>
      <c r="B19" s="196">
        <f>'Kostnadsoversikt totalt'!C19</f>
        <v>0</v>
      </c>
      <c r="C19" s="4">
        <f>'Kostnadsoversikt totalt'!D19</f>
        <v>0</v>
      </c>
      <c r="D19" s="174">
        <f>'Kostnadsoversikt totalt'!E19</f>
        <v>0</v>
      </c>
      <c r="E19" s="121">
        <f>'Kostnadsoversikt totalt'!F19</f>
        <v>0</v>
      </c>
      <c r="F19" s="83">
        <f>'Kostnadsoversikt totalt'!W19</f>
        <v>0</v>
      </c>
      <c r="G19" s="79">
        <f>'Kostnadsoversikt totalt'!X19</f>
        <v>0</v>
      </c>
      <c r="H19" s="121">
        <f>'Kostnadsoversikt totalt'!Y19</f>
        <v>0</v>
      </c>
      <c r="I19" s="73">
        <f>'Kostnadsoversikt totalt'!Z19</f>
        <v>0</v>
      </c>
      <c r="J19" s="73">
        <f>'Kostnadsoversikt totalt'!AA19</f>
        <v>0</v>
      </c>
      <c r="K19" s="73">
        <f>'Kostnadsoversikt totalt'!AB19</f>
        <v>0</v>
      </c>
      <c r="L19" s="91">
        <f>'Kostnadsoversikt totalt'!AC19</f>
        <v>0</v>
      </c>
    </row>
    <row r="20" spans="1:12" x14ac:dyDescent="0.3">
      <c r="A20" s="92">
        <f>'Kostnadsoversikt totalt'!B20</f>
        <v>0</v>
      </c>
      <c r="B20" s="197">
        <f>'Kostnadsoversikt totalt'!C20</f>
        <v>0</v>
      </c>
      <c r="C20" s="86">
        <f>'Kostnadsoversikt totalt'!D20</f>
        <v>0</v>
      </c>
      <c r="D20" s="174">
        <f>'Kostnadsoversikt totalt'!E20</f>
        <v>0</v>
      </c>
      <c r="E20" s="80">
        <f>'Kostnadsoversikt totalt'!F20</f>
        <v>0</v>
      </c>
      <c r="F20" s="83">
        <f>'Kostnadsoversikt totalt'!W20</f>
        <v>0</v>
      </c>
      <c r="G20" s="79">
        <f>'Kostnadsoversikt totalt'!X20</f>
        <v>0</v>
      </c>
      <c r="H20" s="121">
        <f>'Kostnadsoversikt totalt'!Y20</f>
        <v>0</v>
      </c>
      <c r="I20" s="73">
        <f>'Kostnadsoversikt totalt'!Z20</f>
        <v>0</v>
      </c>
      <c r="J20" s="73">
        <f>'Kostnadsoversikt totalt'!AA20</f>
        <v>0</v>
      </c>
      <c r="K20" s="73">
        <f>'Kostnadsoversikt totalt'!AB20</f>
        <v>0</v>
      </c>
      <c r="L20" s="91">
        <f>'Kostnadsoversikt totalt'!AC20</f>
        <v>0</v>
      </c>
    </row>
    <row r="21" spans="1:12" x14ac:dyDescent="0.3">
      <c r="A21" s="4">
        <f>'Kostnadsoversikt totalt'!B21</f>
        <v>0</v>
      </c>
      <c r="B21" s="196">
        <f>'Kostnadsoversikt totalt'!C21</f>
        <v>0</v>
      </c>
      <c r="C21" s="4">
        <f>'Kostnadsoversikt totalt'!D21</f>
        <v>0</v>
      </c>
      <c r="D21" s="174">
        <f>'Kostnadsoversikt totalt'!E21</f>
        <v>0</v>
      </c>
      <c r="E21" s="36">
        <f>'Kostnadsoversikt totalt'!F21</f>
        <v>0</v>
      </c>
      <c r="F21" s="83">
        <f>'Kostnadsoversikt totalt'!W21</f>
        <v>0</v>
      </c>
      <c r="G21" s="79">
        <f>'Kostnadsoversikt totalt'!X21</f>
        <v>0</v>
      </c>
      <c r="H21" s="121">
        <f>'Kostnadsoversikt totalt'!Y21</f>
        <v>0</v>
      </c>
      <c r="I21" s="73">
        <f>'Kostnadsoversikt totalt'!Z21</f>
        <v>0</v>
      </c>
      <c r="J21" s="73">
        <f>'Kostnadsoversikt totalt'!AA21</f>
        <v>0</v>
      </c>
      <c r="K21" s="73">
        <f>'Kostnadsoversikt totalt'!AB21</f>
        <v>0</v>
      </c>
      <c r="L21" s="91">
        <f>'Kostnadsoversikt totalt'!AC21</f>
        <v>0</v>
      </c>
    </row>
    <row r="22" spans="1:12" x14ac:dyDescent="0.3">
      <c r="A22" s="4">
        <f>'Kostnadsoversikt totalt'!B22</f>
        <v>0</v>
      </c>
      <c r="B22" s="196">
        <f>'Kostnadsoversikt totalt'!C22</f>
        <v>0</v>
      </c>
      <c r="C22" s="4">
        <f>'Kostnadsoversikt totalt'!D22</f>
        <v>0</v>
      </c>
      <c r="D22" s="174">
        <f>'Kostnadsoversikt totalt'!E22</f>
        <v>0</v>
      </c>
      <c r="E22" s="36">
        <f>'Kostnadsoversikt totalt'!F22</f>
        <v>0</v>
      </c>
      <c r="F22" s="83">
        <f>'Kostnadsoversikt totalt'!W22</f>
        <v>0</v>
      </c>
      <c r="G22" s="79">
        <f>'Kostnadsoversikt totalt'!X22</f>
        <v>0</v>
      </c>
      <c r="H22" s="121">
        <f>'Kostnadsoversikt totalt'!Y22</f>
        <v>0</v>
      </c>
      <c r="I22" s="73">
        <f>'Kostnadsoversikt totalt'!Z22</f>
        <v>0</v>
      </c>
      <c r="J22" s="73">
        <f>'Kostnadsoversikt totalt'!AA22</f>
        <v>0</v>
      </c>
      <c r="K22" s="73">
        <f>'Kostnadsoversikt totalt'!AB22</f>
        <v>0</v>
      </c>
      <c r="L22" s="91">
        <f>'Kostnadsoversikt totalt'!AC22</f>
        <v>0</v>
      </c>
    </row>
    <row r="23" spans="1:12" x14ac:dyDescent="0.3">
      <c r="A23" s="81">
        <f>'Kostnadsoversikt totalt'!B23</f>
        <v>0</v>
      </c>
      <c r="B23" s="196">
        <f>'Kostnadsoversikt totalt'!C23</f>
        <v>0</v>
      </c>
      <c r="C23" s="4">
        <f>'Kostnadsoversikt totalt'!D23</f>
        <v>0</v>
      </c>
      <c r="D23" s="174">
        <f>'Kostnadsoversikt totalt'!E23</f>
        <v>0</v>
      </c>
      <c r="E23" s="36">
        <f>'Kostnadsoversikt totalt'!F23</f>
        <v>0</v>
      </c>
      <c r="F23" s="83">
        <f>'Kostnadsoversikt totalt'!W23</f>
        <v>0</v>
      </c>
      <c r="G23" s="79">
        <f>'Kostnadsoversikt totalt'!X23</f>
        <v>0</v>
      </c>
      <c r="H23" s="121">
        <f>'Kostnadsoversikt totalt'!Y23</f>
        <v>0</v>
      </c>
      <c r="I23" s="73">
        <f>'Kostnadsoversikt totalt'!Z23</f>
        <v>0</v>
      </c>
      <c r="J23" s="73">
        <f>'Kostnadsoversikt totalt'!AA23</f>
        <v>0</v>
      </c>
      <c r="K23" s="73">
        <f>'Kostnadsoversikt totalt'!AB23</f>
        <v>0</v>
      </c>
      <c r="L23" s="91">
        <f>'Kostnadsoversikt totalt'!AC23</f>
        <v>0</v>
      </c>
    </row>
    <row r="24" spans="1:12" x14ac:dyDescent="0.3">
      <c r="A24" s="4">
        <f>'Kostnadsoversikt totalt'!B24</f>
        <v>0</v>
      </c>
      <c r="B24" s="196">
        <f>'Kostnadsoversikt totalt'!C24</f>
        <v>0</v>
      </c>
      <c r="C24" s="4">
        <f>'Kostnadsoversikt totalt'!D24</f>
        <v>0</v>
      </c>
      <c r="D24" s="174">
        <f>'Kostnadsoversikt totalt'!E24</f>
        <v>0</v>
      </c>
      <c r="E24" s="36">
        <f>'Kostnadsoversikt totalt'!F24</f>
        <v>0</v>
      </c>
      <c r="F24" s="83">
        <f>'Kostnadsoversikt totalt'!W24</f>
        <v>0</v>
      </c>
      <c r="G24" s="79">
        <f>'Kostnadsoversikt totalt'!X24</f>
        <v>0</v>
      </c>
      <c r="H24" s="121">
        <f>'Kostnadsoversikt totalt'!Y24</f>
        <v>0</v>
      </c>
      <c r="I24" s="73">
        <f>'Kostnadsoversikt totalt'!Z24</f>
        <v>0</v>
      </c>
      <c r="J24" s="73">
        <f>'Kostnadsoversikt totalt'!AA24</f>
        <v>0</v>
      </c>
      <c r="K24" s="73">
        <f>'Kostnadsoversikt totalt'!AB24</f>
        <v>0</v>
      </c>
      <c r="L24" s="91">
        <f>'Kostnadsoversikt totalt'!AC24</f>
        <v>0</v>
      </c>
    </row>
    <row r="25" spans="1:12" x14ac:dyDescent="0.3">
      <c r="A25" s="4">
        <f>'Kostnadsoversikt totalt'!B25</f>
        <v>0</v>
      </c>
      <c r="B25" s="196">
        <f>'Kostnadsoversikt totalt'!C25</f>
        <v>0</v>
      </c>
      <c r="C25" s="4">
        <f>'Kostnadsoversikt totalt'!D25</f>
        <v>0</v>
      </c>
      <c r="D25" s="174">
        <f>'Kostnadsoversikt totalt'!E25</f>
        <v>0</v>
      </c>
      <c r="E25" s="36">
        <f>'Kostnadsoversikt totalt'!F25</f>
        <v>0</v>
      </c>
      <c r="F25" s="83">
        <f>'Kostnadsoversikt totalt'!W25</f>
        <v>0</v>
      </c>
      <c r="G25" s="79">
        <f>'Kostnadsoversikt totalt'!X25</f>
        <v>0</v>
      </c>
      <c r="H25" s="121">
        <f>'Kostnadsoversikt totalt'!Y25</f>
        <v>0</v>
      </c>
      <c r="I25" s="73">
        <f>'Kostnadsoversikt totalt'!Z25</f>
        <v>0</v>
      </c>
      <c r="J25" s="73">
        <f>'Kostnadsoversikt totalt'!AA25</f>
        <v>0</v>
      </c>
      <c r="K25" s="73">
        <f>'Kostnadsoversikt totalt'!AB25</f>
        <v>0</v>
      </c>
      <c r="L25" s="91">
        <f>'Kostnadsoversikt totalt'!AC25</f>
        <v>0</v>
      </c>
    </row>
    <row r="26" spans="1:12" x14ac:dyDescent="0.3">
      <c r="A26" s="4">
        <f>'Kostnadsoversikt totalt'!B26</f>
        <v>0</v>
      </c>
      <c r="B26" s="196">
        <f>'Kostnadsoversikt totalt'!C26</f>
        <v>0</v>
      </c>
      <c r="C26" s="4">
        <f>'Kostnadsoversikt totalt'!D26</f>
        <v>0</v>
      </c>
      <c r="D26" s="174">
        <f>'Kostnadsoversikt totalt'!E26</f>
        <v>0</v>
      </c>
      <c r="E26" s="36">
        <f>'Kostnadsoversikt totalt'!F26</f>
        <v>0</v>
      </c>
      <c r="F26" s="83">
        <f>'Kostnadsoversikt totalt'!W26</f>
        <v>0</v>
      </c>
      <c r="G26" s="79">
        <f>'Kostnadsoversikt totalt'!X26</f>
        <v>0</v>
      </c>
      <c r="H26" s="121">
        <f>'Kostnadsoversikt totalt'!Y26</f>
        <v>0</v>
      </c>
      <c r="I26" s="73">
        <f>'Kostnadsoversikt totalt'!Z26</f>
        <v>0</v>
      </c>
      <c r="J26" s="73">
        <f>'Kostnadsoversikt totalt'!AA26</f>
        <v>0</v>
      </c>
      <c r="K26" s="73">
        <f>'Kostnadsoversikt totalt'!AB26</f>
        <v>0</v>
      </c>
      <c r="L26" s="91">
        <f>'Kostnadsoversikt totalt'!AC26</f>
        <v>0</v>
      </c>
    </row>
    <row r="27" spans="1:12" x14ac:dyDescent="0.3">
      <c r="A27" s="4">
        <f>'Kostnadsoversikt totalt'!B27</f>
        <v>0</v>
      </c>
      <c r="B27" s="196">
        <f>'Kostnadsoversikt totalt'!C27</f>
        <v>0</v>
      </c>
      <c r="C27" s="4">
        <f>'Kostnadsoversikt totalt'!D27</f>
        <v>0</v>
      </c>
      <c r="D27" s="174">
        <f>'Kostnadsoversikt totalt'!E27</f>
        <v>0</v>
      </c>
      <c r="E27" s="36">
        <f>'Kostnadsoversikt totalt'!F27</f>
        <v>0</v>
      </c>
      <c r="F27" s="83">
        <f>'Kostnadsoversikt totalt'!W27</f>
        <v>0</v>
      </c>
      <c r="G27" s="79">
        <f>'Kostnadsoversikt totalt'!X27</f>
        <v>0</v>
      </c>
      <c r="H27" s="121">
        <f>'Kostnadsoversikt totalt'!Y27</f>
        <v>0</v>
      </c>
      <c r="I27" s="73">
        <f>'Kostnadsoversikt totalt'!Z27</f>
        <v>0</v>
      </c>
      <c r="J27" s="73">
        <f>'Kostnadsoversikt totalt'!AA27</f>
        <v>0</v>
      </c>
      <c r="K27" s="73">
        <f>'Kostnadsoversikt totalt'!AB27</f>
        <v>0</v>
      </c>
      <c r="L27" s="91">
        <f>'Kostnadsoversikt totalt'!AC27</f>
        <v>0</v>
      </c>
    </row>
    <row r="28" spans="1:12" x14ac:dyDescent="0.3">
      <c r="A28" s="4">
        <f>'Kostnadsoversikt totalt'!B28</f>
        <v>0</v>
      </c>
      <c r="B28" s="196">
        <f>'Kostnadsoversikt totalt'!C28</f>
        <v>0</v>
      </c>
      <c r="C28" s="4">
        <f>'Kostnadsoversikt totalt'!D28</f>
        <v>0</v>
      </c>
      <c r="D28" s="174">
        <f>'Kostnadsoversikt totalt'!E28</f>
        <v>0</v>
      </c>
      <c r="E28" s="36">
        <f>'Kostnadsoversikt totalt'!F28</f>
        <v>0</v>
      </c>
      <c r="F28" s="83">
        <f>'Kostnadsoversikt totalt'!W28</f>
        <v>0</v>
      </c>
      <c r="G28" s="79">
        <f>'Kostnadsoversikt totalt'!X28</f>
        <v>0</v>
      </c>
      <c r="H28" s="121">
        <f>'Kostnadsoversikt totalt'!Y28</f>
        <v>0</v>
      </c>
      <c r="I28" s="73">
        <f>'Kostnadsoversikt totalt'!Z28</f>
        <v>0</v>
      </c>
      <c r="J28" s="73">
        <f>'Kostnadsoversikt totalt'!AA28</f>
        <v>0</v>
      </c>
      <c r="K28" s="73">
        <f>'Kostnadsoversikt totalt'!AB28</f>
        <v>0</v>
      </c>
      <c r="L28" s="91">
        <f>'Kostnadsoversikt totalt'!AC28</f>
        <v>0</v>
      </c>
    </row>
    <row r="29" spans="1:12" x14ac:dyDescent="0.3">
      <c r="A29" s="4">
        <f>'Kostnadsoversikt totalt'!B29</f>
        <v>0</v>
      </c>
      <c r="B29" s="196">
        <f>'Kostnadsoversikt totalt'!C29</f>
        <v>0</v>
      </c>
      <c r="C29" s="4">
        <f>'Kostnadsoversikt totalt'!D29</f>
        <v>0</v>
      </c>
      <c r="D29" s="174">
        <f>'Kostnadsoversikt totalt'!E29</f>
        <v>0</v>
      </c>
      <c r="E29" s="36">
        <f>'Kostnadsoversikt totalt'!F29</f>
        <v>0</v>
      </c>
      <c r="F29" s="83">
        <f>'Kostnadsoversikt totalt'!W29</f>
        <v>0</v>
      </c>
      <c r="G29" s="73">
        <f>'Kostnadsoversikt totalt'!X29</f>
        <v>0</v>
      </c>
      <c r="H29" s="121">
        <f>'Kostnadsoversikt totalt'!Y29</f>
        <v>0</v>
      </c>
      <c r="I29" s="73">
        <f>'Kostnadsoversikt totalt'!Z29</f>
        <v>0</v>
      </c>
      <c r="J29" s="73">
        <f>'Kostnadsoversikt totalt'!AA29</f>
        <v>0</v>
      </c>
      <c r="K29" s="73">
        <f>'Kostnadsoversikt totalt'!AB29</f>
        <v>0</v>
      </c>
      <c r="L29" s="91">
        <f>'Kostnadsoversikt totalt'!AC29</f>
        <v>0</v>
      </c>
    </row>
    <row r="30" spans="1:12" x14ac:dyDescent="0.3">
      <c r="A30" s="4">
        <f>'Kostnadsoversikt totalt'!B30</f>
        <v>0</v>
      </c>
      <c r="B30" s="196">
        <f>'Kostnadsoversikt totalt'!C30</f>
        <v>0</v>
      </c>
      <c r="C30" s="4">
        <f>'Kostnadsoversikt totalt'!D30</f>
        <v>0</v>
      </c>
      <c r="D30" s="174">
        <f>'Kostnadsoversikt totalt'!E30</f>
        <v>0</v>
      </c>
      <c r="E30" s="36">
        <f>'Kostnadsoversikt totalt'!F30</f>
        <v>0</v>
      </c>
      <c r="F30" s="83">
        <f>'Kostnadsoversikt totalt'!W30</f>
        <v>0</v>
      </c>
      <c r="G30" s="73">
        <f>'Kostnadsoversikt totalt'!X30</f>
        <v>0</v>
      </c>
      <c r="H30" s="121">
        <f>'Kostnadsoversikt totalt'!Y30</f>
        <v>0</v>
      </c>
      <c r="I30" s="73">
        <f>'Kostnadsoversikt totalt'!Z30</f>
        <v>0</v>
      </c>
      <c r="J30" s="73">
        <f>'Kostnadsoversikt totalt'!AA30</f>
        <v>0</v>
      </c>
      <c r="K30" s="73">
        <f>'Kostnadsoversikt totalt'!AB30</f>
        <v>0</v>
      </c>
      <c r="L30" s="91">
        <f>'Kostnadsoversikt totalt'!AC30</f>
        <v>0</v>
      </c>
    </row>
    <row r="31" spans="1:12" x14ac:dyDescent="0.3">
      <c r="A31" s="81">
        <f>'Kostnadsoversikt totalt'!B31</f>
        <v>0</v>
      </c>
      <c r="B31" s="196">
        <f>'Kostnadsoversikt totalt'!C31</f>
        <v>0</v>
      </c>
      <c r="C31" s="4">
        <f>'Kostnadsoversikt totalt'!D31</f>
        <v>0</v>
      </c>
      <c r="D31" s="174">
        <f>'Kostnadsoversikt totalt'!E31</f>
        <v>0</v>
      </c>
      <c r="E31" s="36">
        <f>'Kostnadsoversikt totalt'!F31</f>
        <v>0</v>
      </c>
      <c r="F31" s="83">
        <f>'Kostnadsoversikt totalt'!W31</f>
        <v>0</v>
      </c>
      <c r="G31" s="73">
        <f>'Kostnadsoversikt totalt'!X31</f>
        <v>0</v>
      </c>
      <c r="H31" s="121">
        <f>'Kostnadsoversikt totalt'!Y31</f>
        <v>0</v>
      </c>
      <c r="I31" s="73">
        <f>'Kostnadsoversikt totalt'!Z31</f>
        <v>0</v>
      </c>
      <c r="J31" s="73">
        <f>'Kostnadsoversikt totalt'!AA31</f>
        <v>0</v>
      </c>
      <c r="K31" s="73">
        <f>'Kostnadsoversikt totalt'!AB31</f>
        <v>0</v>
      </c>
      <c r="L31" s="91">
        <f>'Kostnadsoversikt totalt'!AC31</f>
        <v>0</v>
      </c>
    </row>
    <row r="32" spans="1:12" x14ac:dyDescent="0.3">
      <c r="A32" s="4">
        <f>'Kostnadsoversikt totalt'!B32</f>
        <v>0</v>
      </c>
      <c r="B32" s="196">
        <f>'Kostnadsoversikt totalt'!C32</f>
        <v>0</v>
      </c>
      <c r="C32" s="4">
        <f>'Kostnadsoversikt totalt'!D32</f>
        <v>0</v>
      </c>
      <c r="D32" s="174">
        <f>'Kostnadsoversikt totalt'!E32</f>
        <v>0</v>
      </c>
      <c r="E32" s="36">
        <f>'Kostnadsoversikt totalt'!F32</f>
        <v>0</v>
      </c>
      <c r="F32" s="83">
        <f>'Kostnadsoversikt totalt'!W32</f>
        <v>0</v>
      </c>
      <c r="G32" s="73">
        <f>'Kostnadsoversikt totalt'!X32</f>
        <v>0</v>
      </c>
      <c r="H32" s="121">
        <f>'Kostnadsoversikt totalt'!Y32</f>
        <v>0</v>
      </c>
      <c r="I32" s="73">
        <f>'Kostnadsoversikt totalt'!Z32</f>
        <v>0</v>
      </c>
      <c r="J32" s="73">
        <f>'Kostnadsoversikt totalt'!AA32</f>
        <v>0</v>
      </c>
      <c r="K32" s="73">
        <f>'Kostnadsoversikt totalt'!AB32</f>
        <v>0</v>
      </c>
      <c r="L32" s="91">
        <f>'Kostnadsoversikt totalt'!AC32</f>
        <v>0</v>
      </c>
    </row>
    <row r="33" spans="1:12" x14ac:dyDescent="0.3">
      <c r="A33" s="4">
        <f>'Kostnadsoversikt totalt'!B33</f>
        <v>0</v>
      </c>
      <c r="B33" s="196">
        <f>'Kostnadsoversikt totalt'!C33</f>
        <v>0</v>
      </c>
      <c r="C33" s="4">
        <f>'Kostnadsoversikt totalt'!D33</f>
        <v>0</v>
      </c>
      <c r="D33" s="174">
        <f>'Kostnadsoversikt totalt'!E33</f>
        <v>0</v>
      </c>
      <c r="E33" s="36">
        <f>'Kostnadsoversikt totalt'!F33</f>
        <v>0</v>
      </c>
      <c r="F33" s="83">
        <f>'Kostnadsoversikt totalt'!W33</f>
        <v>0</v>
      </c>
      <c r="G33" s="73">
        <f>'Kostnadsoversikt totalt'!X33</f>
        <v>0</v>
      </c>
      <c r="H33" s="121">
        <f>'Kostnadsoversikt totalt'!Y33</f>
        <v>0</v>
      </c>
      <c r="I33" s="73">
        <f>'Kostnadsoversikt totalt'!Z33</f>
        <v>0</v>
      </c>
      <c r="J33" s="73">
        <f>'Kostnadsoversikt totalt'!AA33</f>
        <v>0</v>
      </c>
      <c r="K33" s="73">
        <f>'Kostnadsoversikt totalt'!AB33</f>
        <v>0</v>
      </c>
      <c r="L33" s="91">
        <f>'Kostnadsoversikt totalt'!AC33</f>
        <v>0</v>
      </c>
    </row>
    <row r="34" spans="1:12" x14ac:dyDescent="0.3">
      <c r="A34" s="95">
        <f>'Kostnadsoversikt totalt'!B34</f>
        <v>0</v>
      </c>
      <c r="B34" s="194">
        <f>'Kostnadsoversikt totalt'!C34</f>
        <v>0</v>
      </c>
      <c r="C34" s="95">
        <f>'Kostnadsoversikt totalt'!D34</f>
        <v>0</v>
      </c>
      <c r="D34" s="174">
        <f>'Kostnadsoversikt totalt'!E34</f>
        <v>0</v>
      </c>
      <c r="E34" s="35">
        <f>'Kostnadsoversikt totalt'!F34</f>
        <v>0</v>
      </c>
      <c r="F34" s="83">
        <f>'Kostnadsoversikt totalt'!W34</f>
        <v>0</v>
      </c>
      <c r="G34" s="73">
        <f>'Kostnadsoversikt totalt'!X34</f>
        <v>0</v>
      </c>
      <c r="H34" s="121">
        <f>'Kostnadsoversikt totalt'!Y34</f>
        <v>0</v>
      </c>
      <c r="I34" s="73">
        <f>'Kostnadsoversikt totalt'!Z34</f>
        <v>0</v>
      </c>
      <c r="J34" s="73">
        <f>'Kostnadsoversikt totalt'!AA34</f>
        <v>0</v>
      </c>
      <c r="K34" s="73">
        <f>'Kostnadsoversikt totalt'!AB34</f>
        <v>0</v>
      </c>
      <c r="L34" s="91">
        <f>'Kostnadsoversikt totalt'!AC34</f>
        <v>0</v>
      </c>
    </row>
    <row r="35" spans="1:12" x14ac:dyDescent="0.3">
      <c r="A35" s="81">
        <f>'Kostnadsoversikt totalt'!B35</f>
        <v>0</v>
      </c>
      <c r="B35" s="196">
        <f>'Kostnadsoversikt totalt'!C35</f>
        <v>0</v>
      </c>
      <c r="C35" s="4">
        <f>'Kostnadsoversikt totalt'!D35</f>
        <v>0</v>
      </c>
      <c r="D35" s="174">
        <f>'Kostnadsoversikt totalt'!E35</f>
        <v>0</v>
      </c>
      <c r="E35" s="36">
        <f>'Kostnadsoversikt totalt'!F35</f>
        <v>0</v>
      </c>
      <c r="F35" s="83">
        <f>'Kostnadsoversikt totalt'!W35</f>
        <v>0</v>
      </c>
      <c r="G35" s="73">
        <f>'Kostnadsoversikt totalt'!X35</f>
        <v>0</v>
      </c>
      <c r="H35" s="121">
        <f>'Kostnadsoversikt totalt'!Y35</f>
        <v>0</v>
      </c>
      <c r="I35" s="73">
        <f>'Kostnadsoversikt totalt'!Z35</f>
        <v>0</v>
      </c>
      <c r="J35" s="73">
        <f>'Kostnadsoversikt totalt'!AA35</f>
        <v>0</v>
      </c>
      <c r="K35" s="73">
        <f>'Kostnadsoversikt totalt'!AB35</f>
        <v>0</v>
      </c>
      <c r="L35" s="91">
        <f>'Kostnadsoversikt totalt'!AC35</f>
        <v>0</v>
      </c>
    </row>
    <row r="36" spans="1:12" x14ac:dyDescent="0.3">
      <c r="A36" s="81">
        <f>'Kostnadsoversikt totalt'!B36</f>
        <v>0</v>
      </c>
      <c r="B36" s="196">
        <f>'Kostnadsoversikt totalt'!C36</f>
        <v>0</v>
      </c>
      <c r="C36" s="4">
        <f>'Kostnadsoversikt totalt'!D36</f>
        <v>0</v>
      </c>
      <c r="D36" s="174">
        <f>'Kostnadsoversikt totalt'!E36</f>
        <v>0</v>
      </c>
      <c r="E36" s="36">
        <f>'Kostnadsoversikt totalt'!F36</f>
        <v>0</v>
      </c>
      <c r="F36" s="83">
        <f>'Kostnadsoversikt totalt'!W36</f>
        <v>0</v>
      </c>
      <c r="G36" s="73">
        <f>'Kostnadsoversikt totalt'!X36</f>
        <v>0</v>
      </c>
      <c r="H36" s="121">
        <f>'Kostnadsoversikt totalt'!Y36</f>
        <v>0</v>
      </c>
      <c r="I36" s="73">
        <f>'Kostnadsoversikt totalt'!Z36</f>
        <v>0</v>
      </c>
      <c r="J36" s="73">
        <f>'Kostnadsoversikt totalt'!AA36</f>
        <v>0</v>
      </c>
      <c r="K36" s="73">
        <f>'Kostnadsoversikt totalt'!AB36</f>
        <v>0</v>
      </c>
      <c r="L36" s="91">
        <f>'Kostnadsoversikt totalt'!AC36</f>
        <v>0</v>
      </c>
    </row>
    <row r="37" spans="1:12" x14ac:dyDescent="0.3">
      <c r="A37" s="4">
        <f>'Kostnadsoversikt totalt'!B37</f>
        <v>0</v>
      </c>
      <c r="B37" s="196">
        <f>'Kostnadsoversikt totalt'!C37</f>
        <v>0</v>
      </c>
      <c r="C37" s="4">
        <f>'Kostnadsoversikt totalt'!D37</f>
        <v>0</v>
      </c>
      <c r="D37" s="174">
        <f>'Kostnadsoversikt totalt'!E37</f>
        <v>0</v>
      </c>
      <c r="E37" s="36">
        <f>'Kostnadsoversikt totalt'!F37</f>
        <v>0</v>
      </c>
      <c r="F37" s="83">
        <f>'Kostnadsoversikt totalt'!W37</f>
        <v>0</v>
      </c>
      <c r="G37" s="73">
        <f>'Kostnadsoversikt totalt'!X37</f>
        <v>0</v>
      </c>
      <c r="H37" s="121">
        <f>'Kostnadsoversikt totalt'!Y37</f>
        <v>0</v>
      </c>
      <c r="I37" s="73">
        <f>'Kostnadsoversikt totalt'!Z37</f>
        <v>0</v>
      </c>
      <c r="J37" s="73">
        <f>'Kostnadsoversikt totalt'!AA37</f>
        <v>0</v>
      </c>
      <c r="K37" s="73">
        <f>'Kostnadsoversikt totalt'!AB37</f>
        <v>0</v>
      </c>
      <c r="L37" s="91">
        <f>'Kostnadsoversikt totalt'!AC37</f>
        <v>0</v>
      </c>
    </row>
    <row r="38" spans="1:12" x14ac:dyDescent="0.3">
      <c r="A38" s="4">
        <f>'Kostnadsoversikt totalt'!B38</f>
        <v>0</v>
      </c>
      <c r="B38" s="196">
        <f>'Kostnadsoversikt totalt'!C38</f>
        <v>0</v>
      </c>
      <c r="C38" s="4">
        <f>'Kostnadsoversikt totalt'!D38</f>
        <v>0</v>
      </c>
      <c r="D38" s="174">
        <f>'Kostnadsoversikt totalt'!E38</f>
        <v>0</v>
      </c>
      <c r="E38" s="36">
        <f>'Kostnadsoversikt totalt'!F38</f>
        <v>0</v>
      </c>
      <c r="F38" s="83">
        <f>'Kostnadsoversikt totalt'!W38</f>
        <v>0</v>
      </c>
      <c r="G38" s="73">
        <f>'Kostnadsoversikt totalt'!X38</f>
        <v>0</v>
      </c>
      <c r="H38" s="121">
        <f>'Kostnadsoversikt totalt'!Y38</f>
        <v>0</v>
      </c>
      <c r="I38" s="73">
        <f>'Kostnadsoversikt totalt'!Z38</f>
        <v>0</v>
      </c>
      <c r="J38" s="73">
        <f>'Kostnadsoversikt totalt'!AA38</f>
        <v>0</v>
      </c>
      <c r="K38" s="73">
        <f>'Kostnadsoversikt totalt'!AB38</f>
        <v>0</v>
      </c>
      <c r="L38" s="91">
        <f>'Kostnadsoversikt totalt'!AC38</f>
        <v>0</v>
      </c>
    </row>
    <row r="39" spans="1:12" x14ac:dyDescent="0.3">
      <c r="A39" s="4">
        <f>'Kostnadsoversikt totalt'!B39</f>
        <v>0</v>
      </c>
      <c r="B39" s="196">
        <f>'Kostnadsoversikt totalt'!C39</f>
        <v>0</v>
      </c>
      <c r="C39" s="4">
        <f>'Kostnadsoversikt totalt'!D39</f>
        <v>0</v>
      </c>
      <c r="D39" s="174">
        <f>'Kostnadsoversikt totalt'!E39</f>
        <v>0</v>
      </c>
      <c r="E39" s="36">
        <f>'Kostnadsoversikt totalt'!F39</f>
        <v>0</v>
      </c>
      <c r="F39" s="83">
        <f>'Kostnadsoversikt totalt'!W39</f>
        <v>0</v>
      </c>
      <c r="G39" s="73">
        <f>'Kostnadsoversikt totalt'!X39</f>
        <v>0</v>
      </c>
      <c r="H39" s="121">
        <f>'Kostnadsoversikt totalt'!Y39</f>
        <v>0</v>
      </c>
      <c r="I39" s="73">
        <f>'Kostnadsoversikt totalt'!Z39</f>
        <v>0</v>
      </c>
      <c r="J39" s="73">
        <f>'Kostnadsoversikt totalt'!AA39</f>
        <v>0</v>
      </c>
      <c r="K39" s="73">
        <f>'Kostnadsoversikt totalt'!AB39</f>
        <v>0</v>
      </c>
      <c r="L39" s="91">
        <f>'Kostnadsoversikt totalt'!AC39</f>
        <v>0</v>
      </c>
    </row>
    <row r="40" spans="1:12" x14ac:dyDescent="0.3">
      <c r="A40" s="4">
        <f>'Kostnadsoversikt totalt'!B40</f>
        <v>0</v>
      </c>
      <c r="B40" s="196">
        <f>'Kostnadsoversikt totalt'!C40</f>
        <v>0</v>
      </c>
      <c r="C40" s="4">
        <f>'Kostnadsoversikt totalt'!D40</f>
        <v>0</v>
      </c>
      <c r="D40" s="174">
        <f>'Kostnadsoversikt totalt'!E40</f>
        <v>0</v>
      </c>
      <c r="E40" s="36">
        <f>'Kostnadsoversikt totalt'!F40</f>
        <v>0</v>
      </c>
      <c r="F40" s="83">
        <f>'Kostnadsoversikt totalt'!W40</f>
        <v>0</v>
      </c>
      <c r="G40" s="73">
        <f>'Kostnadsoversikt totalt'!X40</f>
        <v>0</v>
      </c>
      <c r="H40" s="121">
        <f>'Kostnadsoversikt totalt'!Y40</f>
        <v>0</v>
      </c>
      <c r="I40" s="73">
        <f>'Kostnadsoversikt totalt'!Z40</f>
        <v>0</v>
      </c>
      <c r="J40" s="73">
        <f>'Kostnadsoversikt totalt'!AA40</f>
        <v>0</v>
      </c>
      <c r="K40" s="73">
        <f>'Kostnadsoversikt totalt'!AB40</f>
        <v>0</v>
      </c>
      <c r="L40" s="91">
        <f>'Kostnadsoversikt totalt'!AC40</f>
        <v>0</v>
      </c>
    </row>
    <row r="41" spans="1:12" x14ac:dyDescent="0.3">
      <c r="A41" s="4">
        <f>'Kostnadsoversikt totalt'!B41</f>
        <v>0</v>
      </c>
      <c r="B41" s="196">
        <f>'Kostnadsoversikt totalt'!C41</f>
        <v>0</v>
      </c>
      <c r="C41" s="4">
        <f>'Kostnadsoversikt totalt'!D41</f>
        <v>0</v>
      </c>
      <c r="D41" s="174">
        <f>'Kostnadsoversikt totalt'!E41</f>
        <v>0</v>
      </c>
      <c r="E41" s="36">
        <f>'Kostnadsoversikt totalt'!F41</f>
        <v>0</v>
      </c>
      <c r="F41" s="83">
        <f>'Kostnadsoversikt totalt'!W41</f>
        <v>0</v>
      </c>
      <c r="G41" s="73">
        <f>'Kostnadsoversikt totalt'!X41</f>
        <v>0</v>
      </c>
      <c r="H41" s="121">
        <f>'Kostnadsoversikt totalt'!Y41</f>
        <v>0</v>
      </c>
      <c r="I41" s="73">
        <f>'Kostnadsoversikt totalt'!Z41</f>
        <v>0</v>
      </c>
      <c r="J41" s="73">
        <f>'Kostnadsoversikt totalt'!AA41</f>
        <v>0</v>
      </c>
      <c r="K41" s="73">
        <f>'Kostnadsoversikt totalt'!AB41</f>
        <v>0</v>
      </c>
      <c r="L41" s="91">
        <f>'Kostnadsoversikt totalt'!AC41</f>
        <v>0</v>
      </c>
    </row>
    <row r="42" spans="1:12" x14ac:dyDescent="0.3">
      <c r="A42" s="4">
        <f>'Kostnadsoversikt totalt'!B42</f>
        <v>0</v>
      </c>
      <c r="B42" s="196">
        <f>'Kostnadsoversikt totalt'!C42</f>
        <v>0</v>
      </c>
      <c r="C42" s="4">
        <f>'Kostnadsoversikt totalt'!D42</f>
        <v>0</v>
      </c>
      <c r="D42" s="174">
        <f>'Kostnadsoversikt totalt'!E42</f>
        <v>0</v>
      </c>
      <c r="E42" s="36">
        <f>'Kostnadsoversikt totalt'!F42</f>
        <v>0</v>
      </c>
      <c r="F42" s="83">
        <f>'Kostnadsoversikt totalt'!W42</f>
        <v>0</v>
      </c>
      <c r="G42" s="73">
        <f>'Kostnadsoversikt totalt'!X42</f>
        <v>0</v>
      </c>
      <c r="H42" s="121">
        <f>'Kostnadsoversikt totalt'!Y42</f>
        <v>0</v>
      </c>
      <c r="I42" s="73">
        <f>'Kostnadsoversikt totalt'!Z42</f>
        <v>0</v>
      </c>
      <c r="J42" s="73">
        <f>'Kostnadsoversikt totalt'!AA42</f>
        <v>0</v>
      </c>
      <c r="K42" s="73">
        <f>'Kostnadsoversikt totalt'!AB42</f>
        <v>0</v>
      </c>
      <c r="L42" s="91">
        <f>'Kostnadsoversikt totalt'!AC42</f>
        <v>0</v>
      </c>
    </row>
    <row r="43" spans="1:12" x14ac:dyDescent="0.3">
      <c r="A43" s="95">
        <f>'Kostnadsoversikt totalt'!B43</f>
        <v>0</v>
      </c>
      <c r="B43" s="194">
        <f>'Kostnadsoversikt totalt'!C43</f>
        <v>0</v>
      </c>
      <c r="C43" s="95">
        <f>'Kostnadsoversikt totalt'!D43</f>
        <v>0</v>
      </c>
      <c r="D43" s="174">
        <f>'Kostnadsoversikt totalt'!E43</f>
        <v>0</v>
      </c>
      <c r="E43" s="35">
        <f>'Kostnadsoversikt totalt'!F43</f>
        <v>0</v>
      </c>
      <c r="F43" s="83">
        <f>'Kostnadsoversikt totalt'!W43</f>
        <v>0</v>
      </c>
      <c r="G43" s="73">
        <f>'Kostnadsoversikt totalt'!X43</f>
        <v>0</v>
      </c>
      <c r="H43" s="121">
        <f>'Kostnadsoversikt totalt'!Y43</f>
        <v>0</v>
      </c>
      <c r="I43" s="73">
        <f>'Kostnadsoversikt totalt'!Z43</f>
        <v>0</v>
      </c>
      <c r="J43" s="73">
        <f>'Kostnadsoversikt totalt'!AA43</f>
        <v>0</v>
      </c>
      <c r="K43" s="73">
        <f>'Kostnadsoversikt totalt'!AB43</f>
        <v>0</v>
      </c>
      <c r="L43" s="91">
        <f>'Kostnadsoversikt totalt'!AC43</f>
        <v>0</v>
      </c>
    </row>
    <row r="44" spans="1:12" x14ac:dyDescent="0.3">
      <c r="A44" s="81">
        <f>'Kostnadsoversikt totalt'!B44</f>
        <v>0</v>
      </c>
      <c r="B44" s="196">
        <f>'Kostnadsoversikt totalt'!C44</f>
        <v>0</v>
      </c>
      <c r="C44" s="4">
        <f>'Kostnadsoversikt totalt'!D44</f>
        <v>0</v>
      </c>
      <c r="D44" s="174">
        <f>'Kostnadsoversikt totalt'!E44</f>
        <v>0</v>
      </c>
      <c r="E44" s="36">
        <f>'Kostnadsoversikt totalt'!F44</f>
        <v>0</v>
      </c>
      <c r="F44" s="83">
        <f>'Kostnadsoversikt totalt'!W44</f>
        <v>0</v>
      </c>
      <c r="G44" s="73">
        <f>'Kostnadsoversikt totalt'!X44</f>
        <v>0</v>
      </c>
      <c r="H44" s="121">
        <f>'Kostnadsoversikt totalt'!Y44</f>
        <v>0</v>
      </c>
      <c r="I44" s="73">
        <f>'Kostnadsoversikt totalt'!Z44</f>
        <v>0</v>
      </c>
      <c r="J44" s="73">
        <f>'Kostnadsoversikt totalt'!AA44</f>
        <v>0</v>
      </c>
      <c r="K44" s="73">
        <f>'Kostnadsoversikt totalt'!AB44</f>
        <v>0</v>
      </c>
      <c r="L44" s="91">
        <f>'Kostnadsoversikt totalt'!AC44</f>
        <v>0</v>
      </c>
    </row>
    <row r="45" spans="1:12" x14ac:dyDescent="0.3">
      <c r="A45" s="95">
        <f>'Kostnadsoversikt totalt'!B45</f>
        <v>0</v>
      </c>
      <c r="B45" s="194">
        <f>'Kostnadsoversikt totalt'!C45</f>
        <v>0</v>
      </c>
      <c r="C45" s="95">
        <f>'Kostnadsoversikt totalt'!D45</f>
        <v>0</v>
      </c>
      <c r="D45" s="174">
        <f>'Kostnadsoversikt totalt'!E45</f>
        <v>0</v>
      </c>
      <c r="E45" s="35">
        <f>'Kostnadsoversikt totalt'!F45</f>
        <v>0</v>
      </c>
      <c r="F45" s="83">
        <f>'Kostnadsoversikt totalt'!W45</f>
        <v>0</v>
      </c>
      <c r="G45" s="73">
        <f>'Kostnadsoversikt totalt'!X45</f>
        <v>0</v>
      </c>
      <c r="H45" s="121">
        <f>'Kostnadsoversikt totalt'!Y45</f>
        <v>0</v>
      </c>
      <c r="I45" s="73">
        <f>'Kostnadsoversikt totalt'!Z45</f>
        <v>0</v>
      </c>
      <c r="J45" s="73">
        <f>'Kostnadsoversikt totalt'!AA45</f>
        <v>0</v>
      </c>
      <c r="K45" s="73">
        <f>'Kostnadsoversikt totalt'!AB45</f>
        <v>0</v>
      </c>
      <c r="L45" s="91">
        <f>'Kostnadsoversikt totalt'!AC45</f>
        <v>0</v>
      </c>
    </row>
    <row r="46" spans="1:12" x14ac:dyDescent="0.3">
      <c r="A46" s="81">
        <f>'Kostnadsoversikt totalt'!B46</f>
        <v>0</v>
      </c>
      <c r="B46" s="196">
        <f>'Kostnadsoversikt totalt'!C46</f>
        <v>0</v>
      </c>
      <c r="C46" s="91">
        <f>'Kostnadsoversikt totalt'!D46</f>
        <v>0</v>
      </c>
      <c r="D46" s="174">
        <f>'Kostnadsoversikt totalt'!E46</f>
        <v>0</v>
      </c>
      <c r="E46" s="36">
        <f>'Kostnadsoversikt totalt'!F46</f>
        <v>0</v>
      </c>
      <c r="F46" s="83">
        <f>'Kostnadsoversikt totalt'!W46</f>
        <v>0</v>
      </c>
      <c r="G46" s="73">
        <f>'Kostnadsoversikt totalt'!X46</f>
        <v>0</v>
      </c>
      <c r="H46" s="121">
        <f>'Kostnadsoversikt totalt'!Y46</f>
        <v>0</v>
      </c>
      <c r="I46" s="73">
        <f>'Kostnadsoversikt totalt'!Z46</f>
        <v>0</v>
      </c>
      <c r="J46" s="73">
        <f>'Kostnadsoversikt totalt'!AA46</f>
        <v>0</v>
      </c>
      <c r="K46" s="73">
        <f>'Kostnadsoversikt totalt'!AB46</f>
        <v>0</v>
      </c>
      <c r="L46" s="91">
        <f>'Kostnadsoversikt totalt'!AC46</f>
        <v>0</v>
      </c>
    </row>
    <row r="47" spans="1:12" x14ac:dyDescent="0.3">
      <c r="A47" s="92">
        <f>'Kostnadsoversikt totalt'!B47</f>
        <v>0</v>
      </c>
      <c r="B47" s="197">
        <f>'Kostnadsoversikt totalt'!C47</f>
        <v>0</v>
      </c>
      <c r="C47" s="93">
        <f>'Kostnadsoversikt totalt'!D47</f>
        <v>0</v>
      </c>
      <c r="D47" s="174">
        <f>'Kostnadsoversikt totalt'!E47</f>
        <v>0</v>
      </c>
      <c r="E47" s="87">
        <f>'Kostnadsoversikt totalt'!F47</f>
        <v>0</v>
      </c>
      <c r="F47" s="83">
        <f>'Kostnadsoversikt totalt'!W47</f>
        <v>0</v>
      </c>
      <c r="G47" s="73">
        <f>'Kostnadsoversikt totalt'!X47</f>
        <v>0</v>
      </c>
      <c r="H47" s="121">
        <f>'Kostnadsoversikt totalt'!Y47</f>
        <v>0</v>
      </c>
      <c r="I47" s="73">
        <f>'Kostnadsoversikt totalt'!Z47</f>
        <v>0</v>
      </c>
      <c r="J47" s="73">
        <f>'Kostnadsoversikt totalt'!AA47</f>
        <v>0</v>
      </c>
      <c r="K47" s="73">
        <f>'Kostnadsoversikt totalt'!AB47</f>
        <v>0</v>
      </c>
      <c r="L47" s="91">
        <f>'Kostnadsoversikt totalt'!AC47</f>
        <v>0</v>
      </c>
    </row>
    <row r="48" spans="1:12" ht="15" thickBot="1" x14ac:dyDescent="0.35">
      <c r="A48" s="95">
        <f>'Kostnadsoversikt totalt'!B48</f>
        <v>0</v>
      </c>
      <c r="B48" s="198">
        <f>'Kostnadsoversikt totalt'!C48</f>
        <v>0</v>
      </c>
      <c r="C48" s="117">
        <f>'Kostnadsoversikt totalt'!D48</f>
        <v>0</v>
      </c>
      <c r="D48" s="174">
        <f>'Kostnadsoversikt totalt'!E48</f>
        <v>0</v>
      </c>
      <c r="E48" s="72">
        <f>'Kostnadsoversikt totalt'!F48</f>
        <v>0</v>
      </c>
      <c r="F48" s="83">
        <f>'Kostnadsoversikt totalt'!W48</f>
        <v>0</v>
      </c>
      <c r="G48" s="73">
        <f>'Kostnadsoversikt totalt'!X48</f>
        <v>0</v>
      </c>
      <c r="H48" s="121">
        <f>'Kostnadsoversikt totalt'!Y48</f>
        <v>0</v>
      </c>
      <c r="I48" s="73">
        <f>'Kostnadsoversikt totalt'!Z48</f>
        <v>0</v>
      </c>
      <c r="J48" s="73">
        <f>'Kostnadsoversikt totalt'!AA48</f>
        <v>0</v>
      </c>
      <c r="K48" s="73">
        <f>'Kostnadsoversikt totalt'!AB48</f>
        <v>0</v>
      </c>
      <c r="L48" s="91">
        <f>'Kostnadsoversikt totalt'!AC48</f>
        <v>0</v>
      </c>
    </row>
    <row r="49" spans="1:26" ht="15" thickBot="1" x14ac:dyDescent="0.35">
      <c r="A49" s="209"/>
      <c r="B49" s="209"/>
      <c r="C49" s="209"/>
      <c r="D49" s="209"/>
      <c r="E49" s="209"/>
      <c r="F49" s="20">
        <f t="shared" ref="F49" si="0">SUM(F7:F48)</f>
        <v>0</v>
      </c>
      <c r="G49" s="32"/>
      <c r="H49" s="19">
        <f>SUM(H7:H47)</f>
        <v>0</v>
      </c>
      <c r="I49" s="19"/>
      <c r="J49" s="119">
        <f>SUM(J7:J47)</f>
        <v>0</v>
      </c>
      <c r="K49" s="41">
        <f>SUM(K8:K30)</f>
        <v>0</v>
      </c>
      <c r="L49" s="120">
        <f>SUM(L7:L48)</f>
        <v>0</v>
      </c>
    </row>
    <row r="50" spans="1:26" x14ac:dyDescent="0.3">
      <c r="L50" s="60"/>
    </row>
    <row r="52" spans="1:26" ht="15.6" x14ac:dyDescent="0.3">
      <c r="A52" s="25" t="s">
        <v>38</v>
      </c>
      <c r="B52" s="25"/>
      <c r="C52" s="25"/>
      <c r="D52" s="26">
        <f>J49+L49</f>
        <v>0</v>
      </c>
      <c r="E52" s="25" t="s">
        <v>39</v>
      </c>
      <c r="F52" s="25"/>
      <c r="G52" s="25"/>
      <c r="H52" s="25"/>
      <c r="I52" s="25"/>
      <c r="J52" s="25"/>
    </row>
    <row r="54" spans="1:26" x14ac:dyDescent="0.3">
      <c r="A54" s="27" t="s">
        <v>40</v>
      </c>
      <c r="B54" s="27"/>
      <c r="C54" s="2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1" t="s">
        <v>41</v>
      </c>
      <c r="B55" s="1"/>
      <c r="C55" s="1"/>
      <c r="D55" s="1"/>
      <c r="E55" s="1"/>
      <c r="F55" s="1"/>
      <c r="G55" s="1"/>
      <c r="H55" s="1"/>
      <c r="I55" s="28" t="s">
        <v>42</v>
      </c>
      <c r="J55" s="28"/>
      <c r="K55" s="28"/>
      <c r="L55" s="28"/>
      <c r="M55" s="29" t="s">
        <v>43</v>
      </c>
      <c r="N55" s="28"/>
      <c r="O55" s="28"/>
      <c r="P55" s="28"/>
      <c r="Q55" s="28"/>
      <c r="R55" s="28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1" t="s">
        <v>44</v>
      </c>
      <c r="B56" s="1"/>
      <c r="C56" s="1"/>
      <c r="D56" s="1"/>
      <c r="E56" s="1"/>
      <c r="F56" s="1"/>
      <c r="G56" s="1">
        <v>342</v>
      </c>
      <c r="H56" s="1"/>
      <c r="I56" s="28" t="s">
        <v>45</v>
      </c>
      <c r="J56" s="28"/>
      <c r="K56" s="28"/>
      <c r="L56" s="28"/>
      <c r="M56" s="44" t="s">
        <v>46</v>
      </c>
      <c r="N56" s="28"/>
      <c r="O56" s="28"/>
      <c r="P56" s="28"/>
      <c r="Q56" s="28"/>
      <c r="R56" s="28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1"/>
      <c r="B57" s="1"/>
      <c r="C57" s="1"/>
      <c r="D57" s="1"/>
      <c r="E57" s="1"/>
      <c r="F57" s="1"/>
      <c r="G57" s="1"/>
      <c r="H57" s="1"/>
      <c r="I57" s="28"/>
      <c r="J57" s="28"/>
      <c r="K57" s="28"/>
      <c r="L57" s="28"/>
      <c r="M57" s="30"/>
      <c r="N57" s="28"/>
      <c r="O57" s="28"/>
      <c r="P57" s="28"/>
      <c r="Q57" s="28"/>
      <c r="R57" s="28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1" t="s">
        <v>47</v>
      </c>
      <c r="B58" s="1"/>
      <c r="C58" s="1"/>
      <c r="D58" s="1"/>
      <c r="E58" s="1"/>
      <c r="F58" s="1"/>
      <c r="G58" s="1">
        <v>4.4800000000000004</v>
      </c>
      <c r="H58" s="1"/>
      <c r="I58" s="28" t="s">
        <v>48</v>
      </c>
      <c r="J58" s="28"/>
      <c r="K58" s="28"/>
      <c r="L58" s="28"/>
      <c r="M58" s="44" t="s">
        <v>49</v>
      </c>
      <c r="N58" s="28"/>
      <c r="O58" s="28"/>
      <c r="P58" s="28"/>
      <c r="Q58" s="28"/>
      <c r="R58" s="28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1" t="s">
        <v>50</v>
      </c>
      <c r="B59" s="1"/>
      <c r="C59" s="1"/>
      <c r="D59" s="1"/>
      <c r="E59" s="1"/>
      <c r="F59" s="1"/>
      <c r="G59" s="1">
        <v>1</v>
      </c>
      <c r="H59" s="1"/>
      <c r="I59" s="28" t="s">
        <v>48</v>
      </c>
      <c r="J59" s="28"/>
      <c r="K59" s="28"/>
      <c r="L59" s="28"/>
      <c r="M59" s="44" t="s">
        <v>49</v>
      </c>
      <c r="N59" s="28"/>
      <c r="O59" s="28"/>
      <c r="P59" s="28"/>
      <c r="Q59" s="28"/>
      <c r="R59" s="28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31"/>
      <c r="B60" s="31"/>
      <c r="C60" s="31"/>
      <c r="D60" s="1"/>
      <c r="E60" s="1"/>
      <c r="F60" s="1"/>
      <c r="G60" s="1"/>
      <c r="H60" s="1"/>
      <c r="I60" s="28"/>
      <c r="J60" s="28"/>
      <c r="K60" s="28"/>
      <c r="L60" s="28"/>
      <c r="M60" s="44"/>
      <c r="N60" s="28"/>
      <c r="O60" s="28"/>
      <c r="P60" s="28"/>
      <c r="Q60" s="28"/>
      <c r="R60" s="28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1" t="s">
        <v>58</v>
      </c>
      <c r="B61" s="1"/>
      <c r="C61" s="1"/>
      <c r="D61" s="1"/>
      <c r="E61" s="1"/>
      <c r="F61" s="1"/>
      <c r="G61" s="1">
        <v>30</v>
      </c>
      <c r="H61" s="1"/>
      <c r="I61" s="28" t="s">
        <v>52</v>
      </c>
      <c r="J61" s="28"/>
      <c r="K61" s="28"/>
      <c r="L61" s="28"/>
      <c r="M61" s="44" t="s">
        <v>53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1" t="s">
        <v>54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1" t="s">
        <v>55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</sheetData>
  <sheetProtection algorithmName="SHA-512" hashValue="MokYu7ClDx1rIqrUTzWuzvzGRxLxeKBYq0gfrheMbjN6nj/UhOY1MkbOOjdKCUhS9uIpasuViIxZ6S5zczwnJQ==" saltValue="MOiVnxavFy5g7lw2JVWWrQ==" spinCount="100000" sheet="1" objects="1" scenarios="1"/>
  <mergeCells count="5">
    <mergeCell ref="D5:E5"/>
    <mergeCell ref="F5:J5"/>
    <mergeCell ref="K5:L5"/>
    <mergeCell ref="A49:E49"/>
    <mergeCell ref="I2:I3"/>
  </mergeCells>
  <conditionalFormatting sqref="A7:C48 E7:E48">
    <cfRule type="expression" dxfId="5" priority="13">
      <formula>A7</formula>
    </cfRule>
    <cfRule type="expression" dxfId="4" priority="14">
      <formula>$A$7</formula>
    </cfRule>
  </conditionalFormatting>
  <conditionalFormatting sqref="A7:L48">
    <cfRule type="expression" dxfId="3" priority="2">
      <formula>A7=0</formula>
    </cfRule>
  </conditionalFormatting>
  <conditionalFormatting sqref="D2">
    <cfRule type="expression" dxfId="2" priority="1">
      <formula>D2=0</formula>
    </cfRule>
  </conditionalFormatting>
  <conditionalFormatting sqref="G7:G48">
    <cfRule type="expression" dxfId="1" priority="10">
      <formula>G7</formula>
    </cfRule>
    <cfRule type="expression" dxfId="0" priority="11">
      <formula>$A$7</formula>
    </cfRule>
  </conditionalFormatting>
  <hyperlinks>
    <hyperlink ref="M58" r:id="rId1" xr:uid="{10162497-6B21-4C4E-AB07-96CC85506540}"/>
    <hyperlink ref="M59" r:id="rId2" xr:uid="{5739D91B-E515-4784-BDD0-DE89B7512664}"/>
    <hyperlink ref="M61" r:id="rId3" xr:uid="{F975A6B5-EBE9-4E6B-85CC-BB11179A4324}"/>
    <hyperlink ref="M56" r:id="rId4" xr:uid="{478EE3D0-94C1-47F9-8069-E6410B9B3B6D}"/>
  </hyperlinks>
  <pageMargins left="0.7" right="0.7" top="0.75" bottom="0.75" header="0.3" footer="0.3"/>
  <pageSetup paperSize="9"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D245E57A0B54FA3EA077C5AA25073" ma:contentTypeVersion="7" ma:contentTypeDescription="Create a new document." ma:contentTypeScope="" ma:versionID="fee157beb299fa996751d32f05492958">
  <xsd:schema xmlns:xsd="http://www.w3.org/2001/XMLSchema" xmlns:xs="http://www.w3.org/2001/XMLSchema" xmlns:p="http://schemas.microsoft.com/office/2006/metadata/properties" xmlns:ns2="55a7678b-4d7a-486d-8774-4042d5bc308e" targetNamespace="http://schemas.microsoft.com/office/2006/metadata/properties" ma:root="true" ma:fieldsID="98284e81fc552d5d6bdc5cd5bdef04b1" ns2:_="">
    <xsd:import namespace="55a7678b-4d7a-486d-8774-4042d5bc3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7678b-4d7a-486d-8774-4042d5bc3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77F13B-05A0-4C9D-AEF1-220120A57C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3DF25-B26F-4D7C-A795-66D9B497A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7678b-4d7a-486d-8774-4042d5bc3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02229D-BCDE-4D83-9F71-752C2A0142C0}">
  <ds:schemaRefs>
    <ds:schemaRef ds:uri="http://purl.org/dc/dcmitype/"/>
    <ds:schemaRef ds:uri="http://www.w3.org/XML/1998/namespace"/>
    <ds:schemaRef ds:uri="http://purl.org/dc/elements/1.1/"/>
    <ds:schemaRef ds:uri="55a7678b-4d7a-486d-8774-4042d5bc308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e3d6354-0e95-4a02-9153-9c29c676c52a}" enabled="0" method="" siteId="{fe3d6354-0e95-4a02-9153-9c29c676c5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Kostnadsoversikt totalt</vt:lpstr>
      <vt:lpstr>Ord.timer og adm.påslag</vt:lpstr>
      <vt:lpstr>Kjøregodtgjøring</vt:lpstr>
      <vt:lpstr>'Kostnadsoversikt totalt'!Utskriftsområde</vt:lpstr>
    </vt:vector>
  </TitlesOfParts>
  <Manager/>
  <Company>Sarpsborg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Terje Surdal</dc:creator>
  <cp:keywords/>
  <dc:description/>
  <cp:lastModifiedBy>Stenvang, Wenche Sletterød</cp:lastModifiedBy>
  <cp:revision/>
  <dcterms:created xsi:type="dcterms:W3CDTF">2020-06-18T05:47:36Z</dcterms:created>
  <dcterms:modified xsi:type="dcterms:W3CDTF">2023-12-05T12:33:39Z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0x0101004C2D245E57A0B54FA3EA077C5AA25073</vt:lpwstr>
  </property>
</Properties>
</file>